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PERSONAL\Documents\STPE\SEGUIMIENTO MODULO SIPeIP\1 semestre 2021\Informe\estructura informe\version final\"/>
    </mc:Choice>
  </mc:AlternateContent>
  <xr:revisionPtr revIDLastSave="0" documentId="13_ncr:1_{D489AE8D-D71A-4623-BF11-54E0FE817F48}" xr6:coauthVersionLast="47" xr6:coauthVersionMax="47" xr10:uidLastSave="{00000000-0000-0000-0000-000000000000}"/>
  <bookViews>
    <workbookView xWindow="-120" yWindow="-120" windowWidth="25440" windowHeight="15390" tabRatio="830" firstSheet="2" activeTab="2" xr2:uid="{00000000-000D-0000-FFFF-FFFF00000000}"/>
  </bookViews>
  <sheets>
    <sheet name="Administración Central" sheetId="4" state="hidden" r:id="rId1"/>
    <sheet name="Universidades" sheetId="6" state="hidden" r:id="rId2"/>
    <sheet name="Base_Programas_GP" sheetId="1" r:id="rId3"/>
  </sheets>
  <definedNames>
    <definedName name="_xlnm._FilterDatabase" localSheetId="2" hidden="1">Base_Programas_GP!$A$8:$AM$424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10" i="1" l="1"/>
  <c r="AD10" i="1"/>
  <c r="AE10" i="1" s="1"/>
  <c r="AC11" i="1"/>
  <c r="AD11" i="1"/>
  <c r="AE11" i="1" s="1"/>
  <c r="AC12" i="1"/>
  <c r="AD12" i="1"/>
  <c r="AE12" i="1" s="1"/>
  <c r="AC13" i="1"/>
  <c r="AD13" i="1"/>
  <c r="AE13" i="1" s="1"/>
  <c r="AC14" i="1"/>
  <c r="AD14" i="1"/>
  <c r="AE14" i="1" s="1"/>
  <c r="AC15" i="1"/>
  <c r="AD15" i="1"/>
  <c r="AE15" i="1" s="1"/>
  <c r="AC16" i="1"/>
  <c r="AD16" i="1"/>
  <c r="AE16" i="1" s="1"/>
  <c r="AC17" i="1"/>
  <c r="AD17" i="1"/>
  <c r="AE17" i="1" s="1"/>
  <c r="AC18" i="1"/>
  <c r="AD18" i="1"/>
  <c r="AE18" i="1" s="1"/>
  <c r="AC19" i="1"/>
  <c r="AD19" i="1"/>
  <c r="AE19" i="1" s="1"/>
  <c r="AC20" i="1"/>
  <c r="AD20" i="1"/>
  <c r="AE20" i="1" s="1"/>
  <c r="AC21" i="1"/>
  <c r="AD21" i="1"/>
  <c r="AE21" i="1" s="1"/>
  <c r="AC22" i="1"/>
  <c r="AD22" i="1"/>
  <c r="AE22" i="1" s="1"/>
  <c r="AC23" i="1"/>
  <c r="AD23" i="1"/>
  <c r="AE23" i="1" s="1"/>
  <c r="AC24" i="1"/>
  <c r="AD24" i="1"/>
  <c r="AE24" i="1" s="1"/>
  <c r="AC25" i="1"/>
  <c r="AD25" i="1"/>
  <c r="AE25" i="1" s="1"/>
  <c r="AC26" i="1"/>
  <c r="AD26" i="1"/>
  <c r="AE26" i="1" s="1"/>
  <c r="AC27" i="1"/>
  <c r="AD27" i="1"/>
  <c r="AE27" i="1" s="1"/>
  <c r="AC28" i="1"/>
  <c r="AD28" i="1"/>
  <c r="AE28" i="1" s="1"/>
  <c r="AC29" i="1"/>
  <c r="AD29" i="1"/>
  <c r="AE29" i="1" s="1"/>
  <c r="AC30" i="1"/>
  <c r="AD30" i="1"/>
  <c r="AE30" i="1" s="1"/>
  <c r="AC31" i="1"/>
  <c r="AD31" i="1"/>
  <c r="AE31" i="1" s="1"/>
  <c r="AC32" i="1"/>
  <c r="AD32" i="1"/>
  <c r="AE32" i="1" s="1"/>
  <c r="AC33" i="1"/>
  <c r="AD33" i="1"/>
  <c r="AE33" i="1" s="1"/>
  <c r="AC34" i="1"/>
  <c r="AD34" i="1"/>
  <c r="AE34" i="1" s="1"/>
  <c r="AC35" i="1"/>
  <c r="AD35" i="1"/>
  <c r="AE35" i="1" s="1"/>
  <c r="AC36" i="1"/>
  <c r="AD36" i="1"/>
  <c r="AE36" i="1" s="1"/>
  <c r="AC37" i="1"/>
  <c r="AD37" i="1"/>
  <c r="AE37" i="1" s="1"/>
  <c r="AC38" i="1"/>
  <c r="AD38" i="1"/>
  <c r="AE38" i="1" s="1"/>
  <c r="AC39" i="1"/>
  <c r="AD39" i="1"/>
  <c r="AE39" i="1" s="1"/>
  <c r="AC40" i="1"/>
  <c r="AD40" i="1"/>
  <c r="AE40" i="1" s="1"/>
  <c r="AC41" i="1"/>
  <c r="AD41" i="1"/>
  <c r="AE41" i="1" s="1"/>
  <c r="AC42" i="1"/>
  <c r="AD42" i="1"/>
  <c r="AE42" i="1" s="1"/>
  <c r="AC43" i="1"/>
  <c r="AD43" i="1"/>
  <c r="AE43" i="1" s="1"/>
  <c r="AC44" i="1"/>
  <c r="AD44" i="1"/>
  <c r="AE44" i="1" s="1"/>
  <c r="AC45" i="1"/>
  <c r="AD45" i="1"/>
  <c r="AE45" i="1" s="1"/>
  <c r="AC46" i="1"/>
  <c r="AD46" i="1"/>
  <c r="AE46" i="1" s="1"/>
  <c r="AC47" i="1"/>
  <c r="AD47" i="1"/>
  <c r="AE47" i="1" s="1"/>
  <c r="AC48" i="1"/>
  <c r="AD48" i="1"/>
  <c r="AE48" i="1" s="1"/>
  <c r="AC49" i="1"/>
  <c r="AD49" i="1"/>
  <c r="AE49" i="1" s="1"/>
  <c r="AC50" i="1"/>
  <c r="AD50" i="1"/>
  <c r="AE50" i="1" s="1"/>
  <c r="AC51" i="1"/>
  <c r="AD51" i="1"/>
  <c r="AE51" i="1" s="1"/>
  <c r="AC52" i="1"/>
  <c r="AD52" i="1"/>
  <c r="AE52" i="1" s="1"/>
  <c r="AC53" i="1"/>
  <c r="AD53" i="1"/>
  <c r="AE53" i="1" s="1"/>
  <c r="AC54" i="1"/>
  <c r="AD54" i="1"/>
  <c r="AE54" i="1" s="1"/>
  <c r="AC55" i="1"/>
  <c r="AD55" i="1"/>
  <c r="AE55" i="1" s="1"/>
  <c r="AC56" i="1"/>
  <c r="AD56" i="1"/>
  <c r="AE56" i="1" s="1"/>
  <c r="AC57" i="1"/>
  <c r="AD57" i="1"/>
  <c r="AE57" i="1" s="1"/>
  <c r="AC58" i="1"/>
  <c r="AD58" i="1"/>
  <c r="AE58" i="1" s="1"/>
  <c r="AC59" i="1"/>
  <c r="AD59" i="1"/>
  <c r="AE59" i="1" s="1"/>
  <c r="AC60" i="1"/>
  <c r="AD60" i="1"/>
  <c r="AE60" i="1" s="1"/>
  <c r="AC61" i="1"/>
  <c r="AD61" i="1"/>
  <c r="AE61" i="1" s="1"/>
  <c r="AC62" i="1"/>
  <c r="AD62" i="1"/>
  <c r="AE62" i="1" s="1"/>
  <c r="AC63" i="1"/>
  <c r="AD63" i="1"/>
  <c r="AE63" i="1" s="1"/>
  <c r="AC64" i="1"/>
  <c r="AD64" i="1"/>
  <c r="AE64" i="1" s="1"/>
  <c r="AC65" i="1"/>
  <c r="AD65" i="1"/>
  <c r="AE65" i="1" s="1"/>
  <c r="AC66" i="1"/>
  <c r="AD66" i="1"/>
  <c r="AE66" i="1" s="1"/>
  <c r="AC67" i="1"/>
  <c r="AD67" i="1"/>
  <c r="AE67" i="1" s="1"/>
  <c r="AC68" i="1"/>
  <c r="AD68" i="1"/>
  <c r="AE68" i="1" s="1"/>
  <c r="AC69" i="1"/>
  <c r="AD69" i="1"/>
  <c r="AE69" i="1" s="1"/>
  <c r="AC70" i="1"/>
  <c r="AD70" i="1"/>
  <c r="AE70" i="1" s="1"/>
  <c r="AC71" i="1"/>
  <c r="AD71" i="1"/>
  <c r="AE71" i="1" s="1"/>
  <c r="AC72" i="1"/>
  <c r="AD72" i="1"/>
  <c r="AE72" i="1" s="1"/>
  <c r="AC73" i="1"/>
  <c r="AD73" i="1"/>
  <c r="AE73" i="1" s="1"/>
  <c r="AC74" i="1"/>
  <c r="AD74" i="1"/>
  <c r="AE74" i="1" s="1"/>
  <c r="AC75" i="1"/>
  <c r="AD75" i="1"/>
  <c r="AE75" i="1" s="1"/>
  <c r="AC76" i="1"/>
  <c r="AD76" i="1"/>
  <c r="AE76" i="1" s="1"/>
  <c r="AC77" i="1"/>
  <c r="AD77" i="1"/>
  <c r="AE77" i="1" s="1"/>
  <c r="AC78" i="1"/>
  <c r="AD78" i="1"/>
  <c r="AE78" i="1" s="1"/>
  <c r="AC79" i="1"/>
  <c r="AD79" i="1"/>
  <c r="AE79" i="1" s="1"/>
  <c r="AC80" i="1"/>
  <c r="AD80" i="1"/>
  <c r="AE80" i="1" s="1"/>
  <c r="AC81" i="1"/>
  <c r="AD81" i="1"/>
  <c r="AE81" i="1" s="1"/>
  <c r="AC82" i="1"/>
  <c r="AD82" i="1"/>
  <c r="AE82" i="1" s="1"/>
  <c r="AC83" i="1"/>
  <c r="AD83" i="1"/>
  <c r="AE83" i="1" s="1"/>
  <c r="AC84" i="1"/>
  <c r="AD84" i="1"/>
  <c r="AE84" i="1" s="1"/>
  <c r="AC85" i="1"/>
  <c r="AD85" i="1"/>
  <c r="AE85" i="1" s="1"/>
  <c r="AC86" i="1"/>
  <c r="AD86" i="1"/>
  <c r="AE86" i="1" s="1"/>
  <c r="AC87" i="1"/>
  <c r="AD87" i="1"/>
  <c r="AE87" i="1" s="1"/>
  <c r="AC88" i="1"/>
  <c r="AD88" i="1"/>
  <c r="AE88" i="1" s="1"/>
  <c r="AC89" i="1"/>
  <c r="AD89" i="1"/>
  <c r="AE89" i="1" s="1"/>
  <c r="AC90" i="1"/>
  <c r="AD90" i="1"/>
  <c r="AE90" i="1" s="1"/>
  <c r="AC91" i="1"/>
  <c r="AD91" i="1"/>
  <c r="AE91" i="1" s="1"/>
  <c r="AC92" i="1"/>
  <c r="AD92" i="1"/>
  <c r="AE92" i="1" s="1"/>
  <c r="AC93" i="1"/>
  <c r="AD93" i="1"/>
  <c r="AE93" i="1" s="1"/>
  <c r="AC94" i="1"/>
  <c r="AD94" i="1"/>
  <c r="AE94" i="1" s="1"/>
  <c r="AC95" i="1"/>
  <c r="AD95" i="1"/>
  <c r="AE95" i="1" s="1"/>
  <c r="AC96" i="1"/>
  <c r="AD96" i="1"/>
  <c r="AE96" i="1" s="1"/>
  <c r="AC97" i="1"/>
  <c r="AD97" i="1"/>
  <c r="AE97" i="1" s="1"/>
  <c r="AC98" i="1"/>
  <c r="AD98" i="1"/>
  <c r="AE98" i="1" s="1"/>
  <c r="AC99" i="1"/>
  <c r="AD99" i="1"/>
  <c r="AE99" i="1" s="1"/>
  <c r="AC100" i="1"/>
  <c r="AD100" i="1"/>
  <c r="AE100" i="1" s="1"/>
  <c r="AC101" i="1"/>
  <c r="AD101" i="1"/>
  <c r="AE101" i="1" s="1"/>
  <c r="AC102" i="1"/>
  <c r="AD102" i="1"/>
  <c r="AE102" i="1" s="1"/>
  <c r="AC103" i="1"/>
  <c r="AD103" i="1"/>
  <c r="AE103" i="1" s="1"/>
  <c r="AC104" i="1"/>
  <c r="AD104" i="1"/>
  <c r="AE104" i="1" s="1"/>
  <c r="AC105" i="1"/>
  <c r="AD105" i="1"/>
  <c r="AE105" i="1" s="1"/>
  <c r="AC106" i="1"/>
  <c r="AD106" i="1"/>
  <c r="AE106" i="1" s="1"/>
  <c r="AC107" i="1"/>
  <c r="AD107" i="1"/>
  <c r="AE107" i="1" s="1"/>
  <c r="AC108" i="1"/>
  <c r="AD108" i="1"/>
  <c r="AE108" i="1" s="1"/>
  <c r="AC109" i="1"/>
  <c r="AD109" i="1"/>
  <c r="AE109" i="1" s="1"/>
  <c r="AC110" i="1"/>
  <c r="AD110" i="1"/>
  <c r="AE110" i="1" s="1"/>
  <c r="AC111" i="1"/>
  <c r="AD111" i="1"/>
  <c r="AE111" i="1" s="1"/>
  <c r="AC112" i="1"/>
  <c r="AD112" i="1"/>
  <c r="AE112" i="1" s="1"/>
  <c r="AC113" i="1"/>
  <c r="AD113" i="1"/>
  <c r="AE113" i="1" s="1"/>
  <c r="AC114" i="1"/>
  <c r="AD114" i="1"/>
  <c r="AE114" i="1" s="1"/>
  <c r="AC115" i="1"/>
  <c r="AD115" i="1"/>
  <c r="AE115" i="1" s="1"/>
  <c r="AC116" i="1"/>
  <c r="AD116" i="1"/>
  <c r="AE116" i="1" s="1"/>
  <c r="AC117" i="1"/>
  <c r="AD117" i="1"/>
  <c r="AE117" i="1" s="1"/>
  <c r="AC118" i="1"/>
  <c r="AD118" i="1"/>
  <c r="AE118" i="1" s="1"/>
  <c r="AC119" i="1"/>
  <c r="AD119" i="1"/>
  <c r="AE119" i="1" s="1"/>
  <c r="AC120" i="1"/>
  <c r="AD120" i="1"/>
  <c r="AE120" i="1" s="1"/>
  <c r="AC121" i="1"/>
  <c r="AD121" i="1"/>
  <c r="AE121" i="1" s="1"/>
  <c r="AC122" i="1"/>
  <c r="AD122" i="1"/>
  <c r="AE122" i="1" s="1"/>
  <c r="AC123" i="1"/>
  <c r="AD123" i="1"/>
  <c r="AE123" i="1" s="1"/>
  <c r="AC124" i="1"/>
  <c r="AD124" i="1"/>
  <c r="AE124" i="1" s="1"/>
  <c r="AC125" i="1"/>
  <c r="AD125" i="1"/>
  <c r="AE125" i="1" s="1"/>
  <c r="AC126" i="1"/>
  <c r="AD126" i="1"/>
  <c r="AE126" i="1" s="1"/>
  <c r="AC127" i="1"/>
  <c r="AD127" i="1"/>
  <c r="AE127" i="1" s="1"/>
  <c r="AC128" i="1"/>
  <c r="AD128" i="1"/>
  <c r="AE128" i="1" s="1"/>
  <c r="AC129" i="1"/>
  <c r="AD129" i="1"/>
  <c r="AE129" i="1" s="1"/>
  <c r="AC130" i="1"/>
  <c r="AD130" i="1"/>
  <c r="AE130" i="1" s="1"/>
  <c r="AC131" i="1"/>
  <c r="AD131" i="1"/>
  <c r="AE131" i="1" s="1"/>
  <c r="AC132" i="1"/>
  <c r="AD132" i="1"/>
  <c r="AE132" i="1" s="1"/>
  <c r="AC133" i="1"/>
  <c r="AD133" i="1"/>
  <c r="AE133" i="1" s="1"/>
  <c r="AC134" i="1"/>
  <c r="AD134" i="1"/>
  <c r="AE134" i="1" s="1"/>
  <c r="AC135" i="1"/>
  <c r="AD135" i="1"/>
  <c r="AE135" i="1" s="1"/>
  <c r="AC136" i="1"/>
  <c r="AD136" i="1"/>
  <c r="AE136" i="1" s="1"/>
  <c r="AC137" i="1"/>
  <c r="AD137" i="1"/>
  <c r="AE137" i="1" s="1"/>
  <c r="AC138" i="1"/>
  <c r="AD138" i="1"/>
  <c r="AE138" i="1" s="1"/>
  <c r="AC139" i="1"/>
  <c r="AD139" i="1"/>
  <c r="AE139" i="1" s="1"/>
  <c r="AC140" i="1"/>
  <c r="AD140" i="1"/>
  <c r="AE140" i="1" s="1"/>
  <c r="AC141" i="1"/>
  <c r="AD141" i="1"/>
  <c r="AE141" i="1" s="1"/>
  <c r="AC142" i="1"/>
  <c r="AD142" i="1"/>
  <c r="AE142" i="1" s="1"/>
  <c r="AC143" i="1"/>
  <c r="AD143" i="1"/>
  <c r="AE143" i="1" s="1"/>
  <c r="AC144" i="1"/>
  <c r="AD144" i="1"/>
  <c r="AE144" i="1" s="1"/>
  <c r="AC145" i="1"/>
  <c r="AD145" i="1"/>
  <c r="AE145" i="1" s="1"/>
  <c r="AC146" i="1"/>
  <c r="AD146" i="1"/>
  <c r="AE146" i="1" s="1"/>
  <c r="AC147" i="1"/>
  <c r="AD147" i="1"/>
  <c r="AE147" i="1" s="1"/>
  <c r="AC148" i="1"/>
  <c r="AD148" i="1"/>
  <c r="AE148" i="1" s="1"/>
  <c r="AC149" i="1"/>
  <c r="AD149" i="1"/>
  <c r="AE149" i="1" s="1"/>
  <c r="AC150" i="1"/>
  <c r="AD150" i="1"/>
  <c r="AE150" i="1" s="1"/>
  <c r="AC151" i="1"/>
  <c r="AD151" i="1"/>
  <c r="AE151" i="1" s="1"/>
  <c r="AC152" i="1"/>
  <c r="AD152" i="1"/>
  <c r="AE152" i="1" s="1"/>
  <c r="AC153" i="1"/>
  <c r="AD153" i="1"/>
  <c r="AE153" i="1" s="1"/>
  <c r="AC154" i="1"/>
  <c r="AD154" i="1"/>
  <c r="AE154" i="1" s="1"/>
  <c r="AC155" i="1"/>
  <c r="AD155" i="1"/>
  <c r="AE155" i="1" s="1"/>
  <c r="AC156" i="1"/>
  <c r="AD156" i="1"/>
  <c r="AE156" i="1" s="1"/>
  <c r="AC157" i="1"/>
  <c r="AD157" i="1"/>
  <c r="AE157" i="1" s="1"/>
  <c r="AC158" i="1"/>
  <c r="AD158" i="1"/>
  <c r="AE158" i="1" s="1"/>
  <c r="AC159" i="1"/>
  <c r="AD159" i="1"/>
  <c r="AE159" i="1" s="1"/>
  <c r="AC160" i="1"/>
  <c r="AD160" i="1"/>
  <c r="AE160" i="1" s="1"/>
  <c r="AC161" i="1"/>
  <c r="AD161" i="1"/>
  <c r="AE161" i="1" s="1"/>
  <c r="AC162" i="1"/>
  <c r="AD162" i="1"/>
  <c r="AE162" i="1" s="1"/>
  <c r="AC163" i="1"/>
  <c r="AD163" i="1"/>
  <c r="AE163" i="1" s="1"/>
  <c r="AC164" i="1"/>
  <c r="AD164" i="1"/>
  <c r="AE164" i="1" s="1"/>
  <c r="AC165" i="1"/>
  <c r="AD165" i="1"/>
  <c r="AE165" i="1" s="1"/>
  <c r="AC166" i="1"/>
  <c r="AD166" i="1"/>
  <c r="AE166" i="1" s="1"/>
  <c r="AC167" i="1"/>
  <c r="AD167" i="1"/>
  <c r="AE167" i="1" s="1"/>
  <c r="AC168" i="1"/>
  <c r="AD168" i="1"/>
  <c r="AE168" i="1" s="1"/>
  <c r="AC169" i="1"/>
  <c r="AD169" i="1"/>
  <c r="AE169" i="1" s="1"/>
  <c r="AC170" i="1"/>
  <c r="AD170" i="1"/>
  <c r="AE170" i="1" s="1"/>
  <c r="AC171" i="1"/>
  <c r="AD171" i="1"/>
  <c r="AE171" i="1" s="1"/>
  <c r="AC172" i="1"/>
  <c r="AD172" i="1"/>
  <c r="AE172" i="1" s="1"/>
  <c r="AC173" i="1"/>
  <c r="AD173" i="1"/>
  <c r="AE173" i="1" s="1"/>
  <c r="AC174" i="1"/>
  <c r="AD174" i="1"/>
  <c r="AE174" i="1" s="1"/>
  <c r="AC175" i="1"/>
  <c r="AD175" i="1"/>
  <c r="AE175" i="1" s="1"/>
  <c r="AC176" i="1"/>
  <c r="AD176" i="1"/>
  <c r="AE176" i="1" s="1"/>
  <c r="AC177" i="1"/>
  <c r="AD177" i="1"/>
  <c r="AE177" i="1" s="1"/>
  <c r="AC178" i="1"/>
  <c r="AD178" i="1"/>
  <c r="AE178" i="1" s="1"/>
  <c r="AC179" i="1"/>
  <c r="AD179" i="1"/>
  <c r="AE179" i="1" s="1"/>
  <c r="AC180" i="1"/>
  <c r="AD180" i="1"/>
  <c r="AE180" i="1" s="1"/>
  <c r="AC181" i="1"/>
  <c r="AD181" i="1"/>
  <c r="AE181" i="1" s="1"/>
  <c r="AC182" i="1"/>
  <c r="AD182" i="1"/>
  <c r="AE182" i="1" s="1"/>
  <c r="AC183" i="1"/>
  <c r="AD183" i="1"/>
  <c r="AE183" i="1" s="1"/>
  <c r="AC184" i="1"/>
  <c r="AD184" i="1"/>
  <c r="AE184" i="1" s="1"/>
  <c r="AC185" i="1"/>
  <c r="AD185" i="1"/>
  <c r="AE185" i="1" s="1"/>
  <c r="AC186" i="1"/>
  <c r="AD186" i="1"/>
  <c r="AE186" i="1" s="1"/>
  <c r="AC187" i="1"/>
  <c r="AD187" i="1"/>
  <c r="AE187" i="1" s="1"/>
  <c r="AC188" i="1"/>
  <c r="AD188" i="1"/>
  <c r="AE188" i="1" s="1"/>
  <c r="AC189" i="1"/>
  <c r="AD189" i="1"/>
  <c r="AE189" i="1" s="1"/>
  <c r="AC190" i="1"/>
  <c r="AD190" i="1"/>
  <c r="AE190" i="1" s="1"/>
  <c r="AC191" i="1"/>
  <c r="AD191" i="1"/>
  <c r="AE191" i="1" s="1"/>
  <c r="AC192" i="1"/>
  <c r="AD192" i="1"/>
  <c r="AE192" i="1" s="1"/>
  <c r="AC193" i="1"/>
  <c r="AD193" i="1"/>
  <c r="AE193" i="1" s="1"/>
  <c r="AC194" i="1"/>
  <c r="AD194" i="1"/>
  <c r="AE194" i="1" s="1"/>
  <c r="AC195" i="1"/>
  <c r="AD195" i="1"/>
  <c r="AE195" i="1" s="1"/>
  <c r="AC196" i="1"/>
  <c r="AD196" i="1"/>
  <c r="AE196" i="1" s="1"/>
  <c r="AC197" i="1"/>
  <c r="AD197" i="1"/>
  <c r="AE197" i="1" s="1"/>
  <c r="AC198" i="1"/>
  <c r="AD198" i="1"/>
  <c r="AE198" i="1" s="1"/>
  <c r="AC199" i="1"/>
  <c r="AD199" i="1"/>
  <c r="AE199" i="1" s="1"/>
  <c r="AC200" i="1"/>
  <c r="AD200" i="1"/>
  <c r="AE200" i="1" s="1"/>
  <c r="AC201" i="1"/>
  <c r="AD201" i="1"/>
  <c r="AE201" i="1" s="1"/>
  <c r="AC202" i="1"/>
  <c r="AD202" i="1"/>
  <c r="AE202" i="1" s="1"/>
  <c r="AC203" i="1"/>
  <c r="AD203" i="1"/>
  <c r="AE203" i="1" s="1"/>
  <c r="AC204" i="1"/>
  <c r="AD204" i="1"/>
  <c r="AE204" i="1" s="1"/>
  <c r="AC205" i="1"/>
  <c r="AD205" i="1"/>
  <c r="AE205" i="1" s="1"/>
  <c r="AC206" i="1"/>
  <c r="AD206" i="1"/>
  <c r="AE206" i="1" s="1"/>
  <c r="AC207" i="1"/>
  <c r="AD207" i="1"/>
  <c r="AE207" i="1" s="1"/>
  <c r="AC208" i="1"/>
  <c r="AD208" i="1"/>
  <c r="AE208" i="1" s="1"/>
  <c r="AC209" i="1"/>
  <c r="AD209" i="1"/>
  <c r="AE209" i="1" s="1"/>
  <c r="AC210" i="1"/>
  <c r="AD210" i="1"/>
  <c r="AE210" i="1" s="1"/>
  <c r="AC211" i="1"/>
  <c r="AD211" i="1"/>
  <c r="AE211" i="1" s="1"/>
  <c r="AC212" i="1"/>
  <c r="AD212" i="1"/>
  <c r="AE212" i="1" s="1"/>
  <c r="AC213" i="1"/>
  <c r="AD213" i="1"/>
  <c r="AE213" i="1" s="1"/>
  <c r="AC214" i="1"/>
  <c r="AD214" i="1"/>
  <c r="AE214" i="1" s="1"/>
  <c r="AC215" i="1"/>
  <c r="AD215" i="1"/>
  <c r="AE215" i="1" s="1"/>
  <c r="AC216" i="1"/>
  <c r="AD216" i="1"/>
  <c r="AE216" i="1" s="1"/>
  <c r="AC217" i="1"/>
  <c r="AD217" i="1"/>
  <c r="AE217" i="1" s="1"/>
  <c r="AC218" i="1"/>
  <c r="AD218" i="1"/>
  <c r="AE218" i="1" s="1"/>
  <c r="AC219" i="1"/>
  <c r="AD219" i="1"/>
  <c r="AE219" i="1" s="1"/>
  <c r="AC220" i="1"/>
  <c r="AD220" i="1"/>
  <c r="AE220" i="1" s="1"/>
  <c r="AC221" i="1"/>
  <c r="AD221" i="1"/>
  <c r="AE221" i="1" s="1"/>
  <c r="AC222" i="1"/>
  <c r="AD222" i="1"/>
  <c r="AE222" i="1" s="1"/>
  <c r="AC223" i="1"/>
  <c r="AD223" i="1"/>
  <c r="AE223" i="1" s="1"/>
  <c r="AC224" i="1"/>
  <c r="AD224" i="1"/>
  <c r="AE224" i="1" s="1"/>
  <c r="AC225" i="1"/>
  <c r="AD225" i="1"/>
  <c r="AE225" i="1" s="1"/>
  <c r="AC226" i="1"/>
  <c r="AD226" i="1"/>
  <c r="AE226" i="1" s="1"/>
  <c r="AC227" i="1"/>
  <c r="AD227" i="1"/>
  <c r="AE227" i="1" s="1"/>
  <c r="AC228" i="1"/>
  <c r="AD228" i="1"/>
  <c r="AE228" i="1" s="1"/>
  <c r="AC229" i="1"/>
  <c r="AD229" i="1"/>
  <c r="AE229" i="1" s="1"/>
  <c r="AC230" i="1"/>
  <c r="AD230" i="1"/>
  <c r="AE230" i="1" s="1"/>
  <c r="AC231" i="1"/>
  <c r="AD231" i="1"/>
  <c r="AE231" i="1" s="1"/>
  <c r="AC232" i="1"/>
  <c r="AD232" i="1"/>
  <c r="AE232" i="1" s="1"/>
  <c r="AC233" i="1"/>
  <c r="AD233" i="1"/>
  <c r="AE233" i="1" s="1"/>
  <c r="AC234" i="1"/>
  <c r="AD234" i="1"/>
  <c r="AE234" i="1" s="1"/>
  <c r="AC235" i="1"/>
  <c r="AD235" i="1"/>
  <c r="AE235" i="1" s="1"/>
  <c r="AC236" i="1"/>
  <c r="AD236" i="1"/>
  <c r="AE236" i="1" s="1"/>
  <c r="AC237" i="1"/>
  <c r="AD237" i="1"/>
  <c r="AE237" i="1" s="1"/>
  <c r="AC238" i="1"/>
  <c r="AD238" i="1"/>
  <c r="AE238" i="1" s="1"/>
  <c r="AC239" i="1"/>
  <c r="AD239" i="1"/>
  <c r="AE239" i="1" s="1"/>
  <c r="AC240" i="1"/>
  <c r="AD240" i="1"/>
  <c r="AE240" i="1" s="1"/>
  <c r="AC241" i="1"/>
  <c r="AD241" i="1"/>
  <c r="AE241" i="1" s="1"/>
  <c r="AC242" i="1"/>
  <c r="AD242" i="1"/>
  <c r="AE242" i="1" s="1"/>
  <c r="AC243" i="1"/>
  <c r="AD243" i="1"/>
  <c r="AE243" i="1" s="1"/>
  <c r="AC244" i="1"/>
  <c r="AD244" i="1"/>
  <c r="AE244" i="1" s="1"/>
  <c r="AC245" i="1"/>
  <c r="AD245" i="1"/>
  <c r="AE245" i="1" s="1"/>
  <c r="AC246" i="1"/>
  <c r="AD246" i="1"/>
  <c r="AE246" i="1" s="1"/>
  <c r="AC247" i="1"/>
  <c r="AD247" i="1"/>
  <c r="AE247" i="1" s="1"/>
  <c r="AC248" i="1"/>
  <c r="AD248" i="1"/>
  <c r="AE248" i="1" s="1"/>
  <c r="AC249" i="1"/>
  <c r="AD249" i="1"/>
  <c r="AE249" i="1" s="1"/>
  <c r="AC250" i="1"/>
  <c r="AD250" i="1"/>
  <c r="AE250" i="1" s="1"/>
  <c r="AC251" i="1"/>
  <c r="AD251" i="1"/>
  <c r="AE251" i="1" s="1"/>
  <c r="AC252" i="1"/>
  <c r="AD252" i="1"/>
  <c r="AE252" i="1" s="1"/>
  <c r="AC253" i="1"/>
  <c r="AD253" i="1"/>
  <c r="AE253" i="1" s="1"/>
  <c r="AC254" i="1"/>
  <c r="AD254" i="1"/>
  <c r="AE254" i="1" s="1"/>
  <c r="AC255" i="1"/>
  <c r="AD255" i="1"/>
  <c r="AE255" i="1" s="1"/>
  <c r="AC256" i="1"/>
  <c r="AD256" i="1"/>
  <c r="AE256" i="1" s="1"/>
  <c r="AC257" i="1"/>
  <c r="AD257" i="1"/>
  <c r="AE257" i="1" s="1"/>
  <c r="AC258" i="1"/>
  <c r="AD258" i="1"/>
  <c r="AE258" i="1" s="1"/>
  <c r="AC259" i="1"/>
  <c r="AD259" i="1"/>
  <c r="AE259" i="1" s="1"/>
  <c r="AC260" i="1"/>
  <c r="AD260" i="1"/>
  <c r="AE260" i="1" s="1"/>
  <c r="AC261" i="1"/>
  <c r="AD261" i="1"/>
  <c r="AE261" i="1" s="1"/>
  <c r="AC262" i="1"/>
  <c r="AD262" i="1"/>
  <c r="AE262" i="1" s="1"/>
  <c r="AC263" i="1"/>
  <c r="AD263" i="1"/>
  <c r="AE263" i="1" s="1"/>
  <c r="AC264" i="1"/>
  <c r="AD264" i="1"/>
  <c r="AE264" i="1" s="1"/>
  <c r="AC265" i="1"/>
  <c r="AD265" i="1"/>
  <c r="AE265" i="1" s="1"/>
  <c r="AC266" i="1"/>
  <c r="AD266" i="1"/>
  <c r="AE266" i="1" s="1"/>
  <c r="AC267" i="1"/>
  <c r="AD267" i="1"/>
  <c r="AE267" i="1" s="1"/>
  <c r="AC268" i="1"/>
  <c r="AD268" i="1"/>
  <c r="AE268" i="1" s="1"/>
  <c r="AC269" i="1"/>
  <c r="AD269" i="1"/>
  <c r="AE269" i="1" s="1"/>
  <c r="AC270" i="1"/>
  <c r="AD270" i="1"/>
  <c r="AE270" i="1" s="1"/>
  <c r="AC271" i="1"/>
  <c r="AD271" i="1"/>
  <c r="AE271" i="1" s="1"/>
  <c r="AC272" i="1"/>
  <c r="AD272" i="1"/>
  <c r="AE272" i="1" s="1"/>
  <c r="AC273" i="1"/>
  <c r="AD273" i="1"/>
  <c r="AE273" i="1" s="1"/>
  <c r="AC274" i="1"/>
  <c r="AD274" i="1"/>
  <c r="AE274" i="1" s="1"/>
  <c r="AC275" i="1"/>
  <c r="AD275" i="1"/>
  <c r="AE275" i="1" s="1"/>
  <c r="AC276" i="1"/>
  <c r="AD276" i="1"/>
  <c r="AE276" i="1" s="1"/>
  <c r="AC277" i="1"/>
  <c r="AD277" i="1"/>
  <c r="AE277" i="1" s="1"/>
  <c r="AC278" i="1"/>
  <c r="AD278" i="1"/>
  <c r="AE278" i="1" s="1"/>
  <c r="AC279" i="1"/>
  <c r="AD279" i="1"/>
  <c r="AE279" i="1" s="1"/>
  <c r="AC280" i="1"/>
  <c r="AD280" i="1"/>
  <c r="AE280" i="1" s="1"/>
  <c r="AC281" i="1"/>
  <c r="AD281" i="1"/>
  <c r="AE281" i="1" s="1"/>
  <c r="AC282" i="1"/>
  <c r="AD282" i="1"/>
  <c r="AE282" i="1" s="1"/>
  <c r="AC283" i="1"/>
  <c r="AD283" i="1"/>
  <c r="AE283" i="1" s="1"/>
  <c r="AC284" i="1"/>
  <c r="AD284" i="1"/>
  <c r="AE284" i="1" s="1"/>
  <c r="AC285" i="1"/>
  <c r="AD285" i="1"/>
  <c r="AE285" i="1" s="1"/>
  <c r="AC286" i="1"/>
  <c r="AD286" i="1"/>
  <c r="AE286" i="1" s="1"/>
  <c r="AC287" i="1"/>
  <c r="AD287" i="1"/>
  <c r="AE287" i="1" s="1"/>
  <c r="AC288" i="1"/>
  <c r="AD288" i="1"/>
  <c r="AE288" i="1" s="1"/>
  <c r="AC289" i="1"/>
  <c r="AD289" i="1"/>
  <c r="AE289" i="1" s="1"/>
  <c r="AC290" i="1"/>
  <c r="AD290" i="1"/>
  <c r="AE290" i="1" s="1"/>
  <c r="AC291" i="1"/>
  <c r="AD291" i="1"/>
  <c r="AE291" i="1" s="1"/>
  <c r="AC292" i="1"/>
  <c r="AD292" i="1"/>
  <c r="AE292" i="1" s="1"/>
  <c r="AC293" i="1"/>
  <c r="AD293" i="1"/>
  <c r="AE293" i="1" s="1"/>
  <c r="AC294" i="1"/>
  <c r="AD294" i="1"/>
  <c r="AE294" i="1" s="1"/>
  <c r="AC295" i="1"/>
  <c r="AD295" i="1"/>
  <c r="AE295" i="1" s="1"/>
  <c r="AC296" i="1"/>
  <c r="AD296" i="1"/>
  <c r="AE296" i="1" s="1"/>
  <c r="AC297" i="1"/>
  <c r="AD297" i="1"/>
  <c r="AE297" i="1" s="1"/>
  <c r="AC298" i="1"/>
  <c r="AD298" i="1"/>
  <c r="AE298" i="1" s="1"/>
  <c r="AC299" i="1"/>
  <c r="AD299" i="1"/>
  <c r="AE299" i="1" s="1"/>
  <c r="AC300" i="1"/>
  <c r="AD300" i="1"/>
  <c r="AE300" i="1" s="1"/>
  <c r="AC301" i="1"/>
  <c r="AD301" i="1"/>
  <c r="AE301" i="1" s="1"/>
  <c r="AC302" i="1"/>
  <c r="AD302" i="1"/>
  <c r="AE302" i="1" s="1"/>
  <c r="AC303" i="1"/>
  <c r="AD303" i="1"/>
  <c r="AE303" i="1" s="1"/>
  <c r="AC304" i="1"/>
  <c r="AD304" i="1"/>
  <c r="AE304" i="1" s="1"/>
  <c r="AC305" i="1"/>
  <c r="AD305" i="1"/>
  <c r="AE305" i="1" s="1"/>
  <c r="AC306" i="1"/>
  <c r="AD306" i="1"/>
  <c r="AE306" i="1" s="1"/>
  <c r="AC307" i="1"/>
  <c r="AD307" i="1"/>
  <c r="AE307" i="1" s="1"/>
  <c r="AC308" i="1"/>
  <c r="AD308" i="1"/>
  <c r="AE308" i="1" s="1"/>
  <c r="AC309" i="1"/>
  <c r="AD309" i="1"/>
  <c r="AE309" i="1" s="1"/>
  <c r="AC310" i="1"/>
  <c r="AD310" i="1"/>
  <c r="AE310" i="1" s="1"/>
  <c r="AC311" i="1"/>
  <c r="AD311" i="1"/>
  <c r="AE311" i="1" s="1"/>
  <c r="AC312" i="1"/>
  <c r="AD312" i="1"/>
  <c r="AE312" i="1" s="1"/>
  <c r="AC313" i="1"/>
  <c r="AD313" i="1"/>
  <c r="AE313" i="1" s="1"/>
  <c r="AC314" i="1"/>
  <c r="AD314" i="1"/>
  <c r="AE314" i="1" s="1"/>
  <c r="AC315" i="1"/>
  <c r="AD315" i="1"/>
  <c r="AE315" i="1" s="1"/>
  <c r="AC316" i="1"/>
  <c r="AD316" i="1"/>
  <c r="AE316" i="1" s="1"/>
  <c r="AC317" i="1"/>
  <c r="AD317" i="1"/>
  <c r="AE317" i="1" s="1"/>
  <c r="AC318" i="1"/>
  <c r="AD318" i="1"/>
  <c r="AE318" i="1" s="1"/>
  <c r="AC319" i="1"/>
  <c r="AD319" i="1"/>
  <c r="AE319" i="1" s="1"/>
  <c r="AC320" i="1"/>
  <c r="AD320" i="1"/>
  <c r="AE320" i="1" s="1"/>
  <c r="AC321" i="1"/>
  <c r="AD321" i="1"/>
  <c r="AE321" i="1" s="1"/>
  <c r="AC322" i="1"/>
  <c r="AD322" i="1"/>
  <c r="AE322" i="1" s="1"/>
  <c r="AC323" i="1"/>
  <c r="AD323" i="1"/>
  <c r="AE323" i="1" s="1"/>
  <c r="AC324" i="1"/>
  <c r="AD324" i="1"/>
  <c r="AE324" i="1" s="1"/>
  <c r="AC325" i="1"/>
  <c r="AD325" i="1"/>
  <c r="AE325" i="1" s="1"/>
  <c r="AC326" i="1"/>
  <c r="AD326" i="1"/>
  <c r="AE326" i="1" s="1"/>
  <c r="AC327" i="1"/>
  <c r="AD327" i="1"/>
  <c r="AE327" i="1" s="1"/>
  <c r="AC328" i="1"/>
  <c r="AD328" i="1"/>
  <c r="AE328" i="1" s="1"/>
  <c r="AC329" i="1"/>
  <c r="AD329" i="1"/>
  <c r="AE329" i="1" s="1"/>
  <c r="AC330" i="1"/>
  <c r="AD330" i="1"/>
  <c r="AE330" i="1" s="1"/>
  <c r="AC331" i="1"/>
  <c r="AD331" i="1"/>
  <c r="AE331" i="1" s="1"/>
  <c r="AC332" i="1"/>
  <c r="AD332" i="1"/>
  <c r="AE332" i="1" s="1"/>
  <c r="AC333" i="1"/>
  <c r="AD333" i="1"/>
  <c r="AE333" i="1" s="1"/>
  <c r="AC334" i="1"/>
  <c r="AD334" i="1"/>
  <c r="AE334" i="1" s="1"/>
  <c r="AC335" i="1"/>
  <c r="AD335" i="1"/>
  <c r="AE335" i="1" s="1"/>
  <c r="AC336" i="1"/>
  <c r="AD336" i="1"/>
  <c r="AE336" i="1" s="1"/>
  <c r="AC337" i="1"/>
  <c r="AD337" i="1"/>
  <c r="AE337" i="1" s="1"/>
  <c r="AC338" i="1"/>
  <c r="AD338" i="1"/>
  <c r="AE338" i="1" s="1"/>
  <c r="AC339" i="1"/>
  <c r="AD339" i="1"/>
  <c r="AE339" i="1" s="1"/>
  <c r="AC340" i="1"/>
  <c r="AD340" i="1"/>
  <c r="AE340" i="1" s="1"/>
  <c r="AC341" i="1"/>
  <c r="AD341" i="1"/>
  <c r="AE341" i="1" s="1"/>
  <c r="AC342" i="1"/>
  <c r="AD342" i="1"/>
  <c r="AE342" i="1" s="1"/>
  <c r="AC343" i="1"/>
  <c r="AD343" i="1"/>
  <c r="AE343" i="1" s="1"/>
  <c r="AC344" i="1"/>
  <c r="AD344" i="1"/>
  <c r="AE344" i="1" s="1"/>
  <c r="AC345" i="1"/>
  <c r="AD345" i="1"/>
  <c r="AE345" i="1" s="1"/>
  <c r="AC346" i="1"/>
  <c r="AD346" i="1"/>
  <c r="AE346" i="1" s="1"/>
  <c r="AC347" i="1"/>
  <c r="AD347" i="1"/>
  <c r="AE347" i="1" s="1"/>
  <c r="AC348" i="1"/>
  <c r="AD348" i="1"/>
  <c r="AE348" i="1" s="1"/>
  <c r="AC349" i="1"/>
  <c r="AD349" i="1"/>
  <c r="AE349" i="1" s="1"/>
  <c r="AC350" i="1"/>
  <c r="AD350" i="1"/>
  <c r="AE350" i="1" s="1"/>
  <c r="AC351" i="1"/>
  <c r="AD351" i="1"/>
  <c r="AE351" i="1" s="1"/>
  <c r="AC352" i="1"/>
  <c r="AD352" i="1"/>
  <c r="AE352" i="1" s="1"/>
  <c r="AC353" i="1"/>
  <c r="AD353" i="1"/>
  <c r="AE353" i="1" s="1"/>
  <c r="AC354" i="1"/>
  <c r="AD354" i="1"/>
  <c r="AE354" i="1" s="1"/>
  <c r="AC355" i="1"/>
  <c r="AD355" i="1"/>
  <c r="AE355" i="1" s="1"/>
  <c r="AC356" i="1"/>
  <c r="AD356" i="1"/>
  <c r="AE356" i="1" s="1"/>
  <c r="AC357" i="1"/>
  <c r="AD357" i="1"/>
  <c r="AE357" i="1" s="1"/>
  <c r="AC358" i="1"/>
  <c r="AD358" i="1"/>
  <c r="AE358" i="1" s="1"/>
  <c r="AC359" i="1"/>
  <c r="AD359" i="1"/>
  <c r="AE359" i="1" s="1"/>
  <c r="AC360" i="1"/>
  <c r="AD360" i="1"/>
  <c r="AE360" i="1" s="1"/>
  <c r="AC361" i="1"/>
  <c r="AD361" i="1"/>
  <c r="AE361" i="1" s="1"/>
  <c r="AC362" i="1"/>
  <c r="AD362" i="1"/>
  <c r="AE362" i="1" s="1"/>
  <c r="AC363" i="1"/>
  <c r="AD363" i="1"/>
  <c r="AE363" i="1" s="1"/>
  <c r="AC364" i="1"/>
  <c r="AD364" i="1"/>
  <c r="AE364" i="1" s="1"/>
  <c r="AC365" i="1"/>
  <c r="AD365" i="1"/>
  <c r="AE365" i="1" s="1"/>
  <c r="AC366" i="1"/>
  <c r="AD366" i="1"/>
  <c r="AE366" i="1" s="1"/>
  <c r="AC367" i="1"/>
  <c r="AD367" i="1"/>
  <c r="AE367" i="1" s="1"/>
  <c r="AC368" i="1"/>
  <c r="AD368" i="1"/>
  <c r="AE368" i="1" s="1"/>
  <c r="AC369" i="1"/>
  <c r="AD369" i="1"/>
  <c r="AE369" i="1" s="1"/>
  <c r="AC370" i="1"/>
  <c r="AD370" i="1"/>
  <c r="AE370" i="1" s="1"/>
  <c r="AC371" i="1"/>
  <c r="AD371" i="1"/>
  <c r="AE371" i="1" s="1"/>
  <c r="AC372" i="1"/>
  <c r="AD372" i="1"/>
  <c r="AE372" i="1" s="1"/>
  <c r="AC373" i="1"/>
  <c r="AD373" i="1"/>
  <c r="AE373" i="1" s="1"/>
  <c r="AC374" i="1"/>
  <c r="AD374" i="1"/>
  <c r="AE374" i="1" s="1"/>
  <c r="AC375" i="1"/>
  <c r="AD375" i="1"/>
  <c r="AE375" i="1" s="1"/>
  <c r="AC376" i="1"/>
  <c r="AD376" i="1"/>
  <c r="AE376" i="1" s="1"/>
  <c r="AC377" i="1"/>
  <c r="AD377" i="1"/>
  <c r="AE377" i="1" s="1"/>
  <c r="AC378" i="1"/>
  <c r="AD378" i="1"/>
  <c r="AE378" i="1" s="1"/>
  <c r="AC379" i="1"/>
  <c r="AD379" i="1"/>
  <c r="AE379" i="1" s="1"/>
  <c r="AC380" i="1"/>
  <c r="AD380" i="1"/>
  <c r="AE380" i="1" s="1"/>
  <c r="AC381" i="1"/>
  <c r="AD381" i="1"/>
  <c r="AE381" i="1" s="1"/>
  <c r="AC382" i="1"/>
  <c r="AD382" i="1"/>
  <c r="AE382" i="1" s="1"/>
  <c r="AC383" i="1"/>
  <c r="AD383" i="1"/>
  <c r="AE383" i="1" s="1"/>
  <c r="AC384" i="1"/>
  <c r="AD384" i="1"/>
  <c r="AE384" i="1" s="1"/>
  <c r="AC385" i="1"/>
  <c r="AD385" i="1"/>
  <c r="AE385" i="1" s="1"/>
  <c r="AC386" i="1"/>
  <c r="AD386" i="1"/>
  <c r="AE386" i="1" s="1"/>
  <c r="AC387" i="1"/>
  <c r="AD387" i="1"/>
  <c r="AE387" i="1" s="1"/>
  <c r="AC388" i="1"/>
  <c r="AD388" i="1"/>
  <c r="AE388" i="1" s="1"/>
  <c r="AC389" i="1"/>
  <c r="AD389" i="1"/>
  <c r="AE389" i="1" s="1"/>
  <c r="AC390" i="1"/>
  <c r="AD390" i="1"/>
  <c r="AE390" i="1" s="1"/>
  <c r="AC391" i="1"/>
  <c r="AD391" i="1"/>
  <c r="AE391" i="1" s="1"/>
  <c r="AC392" i="1"/>
  <c r="AD392" i="1"/>
  <c r="AE392" i="1" s="1"/>
  <c r="AC393" i="1"/>
  <c r="AD393" i="1"/>
  <c r="AE393" i="1" s="1"/>
  <c r="AC394" i="1"/>
  <c r="AD394" i="1"/>
  <c r="AE394" i="1" s="1"/>
  <c r="AC395" i="1"/>
  <c r="AD395" i="1"/>
  <c r="AE395" i="1" s="1"/>
  <c r="AC396" i="1"/>
  <c r="AD396" i="1"/>
  <c r="AE396" i="1" s="1"/>
  <c r="AC397" i="1"/>
  <c r="AD397" i="1"/>
  <c r="AE397" i="1" s="1"/>
  <c r="AC398" i="1"/>
  <c r="AD398" i="1"/>
  <c r="AE398" i="1" s="1"/>
  <c r="AC399" i="1"/>
  <c r="AD399" i="1"/>
  <c r="AE399" i="1" s="1"/>
  <c r="AC400" i="1"/>
  <c r="AD400" i="1"/>
  <c r="AE400" i="1" s="1"/>
  <c r="AC401" i="1"/>
  <c r="AD401" i="1"/>
  <c r="AE401" i="1" s="1"/>
  <c r="AC402" i="1"/>
  <c r="AD402" i="1"/>
  <c r="AE402" i="1" s="1"/>
  <c r="AC403" i="1"/>
  <c r="AD403" i="1"/>
  <c r="AE403" i="1" s="1"/>
  <c r="AC404" i="1"/>
  <c r="AD404" i="1"/>
  <c r="AE404" i="1" s="1"/>
  <c r="AC405" i="1"/>
  <c r="AD405" i="1"/>
  <c r="AE405" i="1" s="1"/>
  <c r="AC406" i="1"/>
  <c r="AD406" i="1"/>
  <c r="AE406" i="1" s="1"/>
  <c r="AC407" i="1"/>
  <c r="AD407" i="1"/>
  <c r="AE407" i="1" s="1"/>
  <c r="AC408" i="1"/>
  <c r="AD408" i="1"/>
  <c r="AE408" i="1" s="1"/>
  <c r="AC409" i="1"/>
  <c r="AD409" i="1"/>
  <c r="AE409" i="1" s="1"/>
  <c r="AC410" i="1"/>
  <c r="AD410" i="1"/>
  <c r="AE410" i="1" s="1"/>
  <c r="AC411" i="1"/>
  <c r="AD411" i="1"/>
  <c r="AE411" i="1" s="1"/>
  <c r="AC412" i="1"/>
  <c r="AD412" i="1"/>
  <c r="AE412" i="1" s="1"/>
  <c r="AC413" i="1"/>
  <c r="AD413" i="1"/>
  <c r="AE413" i="1" s="1"/>
  <c r="AC414" i="1"/>
  <c r="AD414" i="1"/>
  <c r="AE414" i="1" s="1"/>
  <c r="AC415" i="1"/>
  <c r="AD415" i="1"/>
  <c r="AE415" i="1" s="1"/>
  <c r="AC416" i="1"/>
  <c r="AD416" i="1"/>
  <c r="AE416" i="1" s="1"/>
  <c r="AC417" i="1"/>
  <c r="AD417" i="1"/>
  <c r="AE417" i="1" s="1"/>
  <c r="AC418" i="1"/>
  <c r="AD418" i="1"/>
  <c r="AE418" i="1" s="1"/>
  <c r="AC419" i="1"/>
  <c r="AD419" i="1"/>
  <c r="AE419" i="1" s="1"/>
  <c r="AC420" i="1"/>
  <c r="AD420" i="1"/>
  <c r="AE420" i="1" s="1"/>
  <c r="AC421" i="1"/>
  <c r="AD421" i="1"/>
  <c r="AE421" i="1" s="1"/>
  <c r="AC422" i="1"/>
  <c r="AD422" i="1"/>
  <c r="AE422" i="1" s="1"/>
  <c r="AC423" i="1"/>
  <c r="AD423" i="1"/>
  <c r="AE423" i="1" s="1"/>
  <c r="AC424" i="1"/>
  <c r="AD424" i="1"/>
  <c r="AE424" i="1" s="1"/>
  <c r="AD9" i="1"/>
  <c r="AE9" i="1" s="1"/>
  <c r="AC9" i="1"/>
  <c r="P10" i="1"/>
  <c r="W10" i="1" s="1"/>
  <c r="P11" i="1"/>
  <c r="W11" i="1" s="1"/>
  <c r="P12" i="1"/>
  <c r="W12" i="1" s="1"/>
  <c r="P13" i="1"/>
  <c r="P14" i="1"/>
  <c r="W14" i="1" s="1"/>
  <c r="P15" i="1"/>
  <c r="X15" i="1" s="1"/>
  <c r="Y15" i="1" s="1"/>
  <c r="P16" i="1"/>
  <c r="W16" i="1" s="1"/>
  <c r="P17" i="1"/>
  <c r="P18" i="1"/>
  <c r="P19" i="1"/>
  <c r="W19" i="1" s="1"/>
  <c r="P20" i="1"/>
  <c r="P21" i="1"/>
  <c r="P22" i="1"/>
  <c r="X22" i="1" s="1"/>
  <c r="P23" i="1"/>
  <c r="P24" i="1"/>
  <c r="W24" i="1" s="1"/>
  <c r="P25" i="1"/>
  <c r="W25" i="1" s="1"/>
  <c r="P26" i="1"/>
  <c r="W26" i="1" s="1"/>
  <c r="P27" i="1"/>
  <c r="P28" i="1"/>
  <c r="P29" i="1"/>
  <c r="P30" i="1"/>
  <c r="W30" i="1" s="1"/>
  <c r="P31" i="1"/>
  <c r="X31" i="1" s="1"/>
  <c r="P32" i="1"/>
  <c r="P33" i="1"/>
  <c r="P34" i="1"/>
  <c r="W34" i="1" s="1"/>
  <c r="P35" i="1"/>
  <c r="W35" i="1" s="1"/>
  <c r="P36" i="1"/>
  <c r="P37" i="1"/>
  <c r="P38" i="1"/>
  <c r="X38" i="1" s="1"/>
  <c r="Y38" i="1" s="1"/>
  <c r="P39" i="1"/>
  <c r="W39" i="1" s="1"/>
  <c r="P40" i="1"/>
  <c r="P41" i="1"/>
  <c r="P42" i="1"/>
  <c r="W42" i="1" s="1"/>
  <c r="P43" i="1"/>
  <c r="W43" i="1" s="1"/>
  <c r="P44" i="1"/>
  <c r="W44" i="1" s="1"/>
  <c r="P45" i="1"/>
  <c r="X45" i="1" s="1"/>
  <c r="P46" i="1"/>
  <c r="W46" i="1" s="1"/>
  <c r="P47" i="1"/>
  <c r="X47" i="1" s="1"/>
  <c r="P48" i="1"/>
  <c r="P49" i="1"/>
  <c r="W49" i="1" s="1"/>
  <c r="P50" i="1"/>
  <c r="P51" i="1"/>
  <c r="W51" i="1" s="1"/>
  <c r="P52" i="1"/>
  <c r="P53" i="1"/>
  <c r="W53" i="1" s="1"/>
  <c r="P54" i="1"/>
  <c r="X54" i="1" s="1"/>
  <c r="P55" i="1"/>
  <c r="P56" i="1"/>
  <c r="P57" i="1"/>
  <c r="P58" i="1"/>
  <c r="W58" i="1" s="1"/>
  <c r="P59" i="1"/>
  <c r="P60" i="1"/>
  <c r="P61" i="1"/>
  <c r="P62" i="1"/>
  <c r="W62" i="1" s="1"/>
  <c r="P63" i="1"/>
  <c r="X63" i="1" s="1"/>
  <c r="P64" i="1"/>
  <c r="P65" i="1"/>
  <c r="P66" i="1"/>
  <c r="W66" i="1" s="1"/>
  <c r="P67" i="1"/>
  <c r="W67" i="1" s="1"/>
  <c r="P68" i="1"/>
  <c r="P69" i="1"/>
  <c r="P70" i="1"/>
  <c r="X70" i="1" s="1"/>
  <c r="P71" i="1"/>
  <c r="X71" i="1" s="1"/>
  <c r="P72" i="1"/>
  <c r="W72" i="1" s="1"/>
  <c r="P73" i="1"/>
  <c r="P74" i="1"/>
  <c r="W74" i="1" s="1"/>
  <c r="P75" i="1"/>
  <c r="P76" i="1"/>
  <c r="W76" i="1" s="1"/>
  <c r="P77" i="1"/>
  <c r="P78" i="1"/>
  <c r="W78" i="1" s="1"/>
  <c r="P79" i="1"/>
  <c r="P80" i="1"/>
  <c r="W80" i="1" s="1"/>
  <c r="P81" i="1"/>
  <c r="P82" i="1"/>
  <c r="P83" i="1"/>
  <c r="W83" i="1" s="1"/>
  <c r="P84" i="1"/>
  <c r="P85" i="1"/>
  <c r="P86" i="1"/>
  <c r="X86" i="1" s="1"/>
  <c r="P87" i="1"/>
  <c r="W87" i="1" s="1"/>
  <c r="P88" i="1"/>
  <c r="W88" i="1" s="1"/>
  <c r="P89" i="1"/>
  <c r="P90" i="1"/>
  <c r="X90" i="1" s="1"/>
  <c r="P91" i="1"/>
  <c r="P92" i="1"/>
  <c r="W92" i="1" s="1"/>
  <c r="P93" i="1"/>
  <c r="P94" i="1"/>
  <c r="W94" i="1" s="1"/>
  <c r="P95" i="1"/>
  <c r="X95" i="1" s="1"/>
  <c r="P96" i="1"/>
  <c r="P97" i="1"/>
  <c r="X97" i="1" s="1"/>
  <c r="P98" i="1"/>
  <c r="W98" i="1" s="1"/>
  <c r="P99" i="1"/>
  <c r="X99" i="1" s="1"/>
  <c r="P100" i="1"/>
  <c r="P101" i="1"/>
  <c r="W101" i="1" s="1"/>
  <c r="P102" i="1"/>
  <c r="X102" i="1" s="1"/>
  <c r="P103" i="1"/>
  <c r="X103" i="1" s="1"/>
  <c r="P104" i="1"/>
  <c r="P105" i="1"/>
  <c r="P106" i="1"/>
  <c r="W106" i="1" s="1"/>
  <c r="P107" i="1"/>
  <c r="P108" i="1"/>
  <c r="W108" i="1" s="1"/>
  <c r="P109" i="1"/>
  <c r="P110" i="1"/>
  <c r="W110" i="1" s="1"/>
  <c r="P111" i="1"/>
  <c r="X111" i="1" s="1"/>
  <c r="Y111" i="1" s="1"/>
  <c r="P112" i="1"/>
  <c r="W112" i="1" s="1"/>
  <c r="P113" i="1"/>
  <c r="P114" i="1"/>
  <c r="P115" i="1"/>
  <c r="X115" i="1" s="1"/>
  <c r="P116" i="1"/>
  <c r="P117" i="1"/>
  <c r="P118" i="1"/>
  <c r="W118" i="1" s="1"/>
  <c r="P119" i="1"/>
  <c r="W119" i="1" s="1"/>
  <c r="P120" i="1"/>
  <c r="P121" i="1"/>
  <c r="P122" i="1"/>
  <c r="W122" i="1" s="1"/>
  <c r="P123" i="1"/>
  <c r="X123" i="1" s="1"/>
  <c r="P124" i="1"/>
  <c r="W124" i="1" s="1"/>
  <c r="P125" i="1"/>
  <c r="P126" i="1"/>
  <c r="X126" i="1" s="1"/>
  <c r="Y126" i="1" s="1"/>
  <c r="P127" i="1"/>
  <c r="W127" i="1" s="1"/>
  <c r="P128" i="1"/>
  <c r="P129" i="1"/>
  <c r="P130" i="1"/>
  <c r="W130" i="1" s="1"/>
  <c r="P131" i="1"/>
  <c r="W131" i="1" s="1"/>
  <c r="P132" i="1"/>
  <c r="P133" i="1"/>
  <c r="W133" i="1" s="1"/>
  <c r="P134" i="1"/>
  <c r="X134" i="1" s="1"/>
  <c r="P135" i="1"/>
  <c r="W135" i="1" s="1"/>
  <c r="P136" i="1"/>
  <c r="W136" i="1" s="1"/>
  <c r="P137" i="1"/>
  <c r="X137" i="1" s="1"/>
  <c r="P138" i="1"/>
  <c r="X138" i="1" s="1"/>
  <c r="Y138" i="1" s="1"/>
  <c r="P139" i="1"/>
  <c r="W139" i="1" s="1"/>
  <c r="P140" i="1"/>
  <c r="W140" i="1" s="1"/>
  <c r="P141" i="1"/>
  <c r="P142" i="1"/>
  <c r="W142" i="1" s="1"/>
  <c r="P143" i="1"/>
  <c r="X143" i="1" s="1"/>
  <c r="P144" i="1"/>
  <c r="P145" i="1"/>
  <c r="X145" i="1" s="1"/>
  <c r="P146" i="1"/>
  <c r="X146" i="1" s="1"/>
  <c r="P147" i="1"/>
  <c r="W147" i="1" s="1"/>
  <c r="P148" i="1"/>
  <c r="P149" i="1"/>
  <c r="P150" i="1"/>
  <c r="W150" i="1" s="1"/>
  <c r="P151" i="1"/>
  <c r="W151" i="1" s="1"/>
  <c r="P152" i="1"/>
  <c r="W152" i="1" s="1"/>
  <c r="P153" i="1"/>
  <c r="P154" i="1"/>
  <c r="W154" i="1" s="1"/>
  <c r="P155" i="1"/>
  <c r="X155" i="1" s="1"/>
  <c r="P156" i="1"/>
  <c r="P157" i="1"/>
  <c r="P158" i="1"/>
  <c r="X158" i="1" s="1"/>
  <c r="P159" i="1"/>
  <c r="X159" i="1" s="1"/>
  <c r="Y159" i="1" s="1"/>
  <c r="P160" i="1"/>
  <c r="W160" i="1" s="1"/>
  <c r="P161" i="1"/>
  <c r="P162" i="1"/>
  <c r="W162" i="1" s="1"/>
  <c r="P163" i="1"/>
  <c r="W163" i="1" s="1"/>
  <c r="P164" i="1"/>
  <c r="W164" i="1" s="1"/>
  <c r="P165" i="1"/>
  <c r="P166" i="1"/>
  <c r="X166" i="1" s="1"/>
  <c r="P167" i="1"/>
  <c r="W167" i="1" s="1"/>
  <c r="P168" i="1"/>
  <c r="W168" i="1" s="1"/>
  <c r="P169" i="1"/>
  <c r="X169" i="1" s="1"/>
  <c r="P170" i="1"/>
  <c r="W170" i="1" s="1"/>
  <c r="P171" i="1"/>
  <c r="P172" i="1"/>
  <c r="P173" i="1"/>
  <c r="W173" i="1" s="1"/>
  <c r="P174" i="1"/>
  <c r="X174" i="1" s="1"/>
  <c r="Y174" i="1" s="1"/>
  <c r="P175" i="1"/>
  <c r="P176" i="1"/>
  <c r="W176" i="1" s="1"/>
  <c r="P177" i="1"/>
  <c r="P178" i="1"/>
  <c r="W178" i="1" s="1"/>
  <c r="P179" i="1"/>
  <c r="X179" i="1" s="1"/>
  <c r="P180" i="1"/>
  <c r="P181" i="1"/>
  <c r="P182" i="1"/>
  <c r="W182" i="1" s="1"/>
  <c r="P183" i="1"/>
  <c r="W183" i="1" s="1"/>
  <c r="P184" i="1"/>
  <c r="W184" i="1" s="1"/>
  <c r="P185" i="1"/>
  <c r="P186" i="1"/>
  <c r="P187" i="1"/>
  <c r="X187" i="1" s="1"/>
  <c r="P188" i="1"/>
  <c r="W188" i="1" s="1"/>
  <c r="P189" i="1"/>
  <c r="P190" i="1"/>
  <c r="X190" i="1" s="1"/>
  <c r="P191" i="1"/>
  <c r="W191" i="1" s="1"/>
  <c r="P192" i="1"/>
  <c r="W192" i="1" s="1"/>
  <c r="P193" i="1"/>
  <c r="P194" i="1"/>
  <c r="W194" i="1" s="1"/>
  <c r="P195" i="1"/>
  <c r="W195" i="1" s="1"/>
  <c r="P196" i="1"/>
  <c r="W196" i="1" s="1"/>
  <c r="P197" i="1"/>
  <c r="P198" i="1"/>
  <c r="X198" i="1" s="1"/>
  <c r="P199" i="1"/>
  <c r="X199" i="1" s="1"/>
  <c r="P200" i="1"/>
  <c r="P201" i="1"/>
  <c r="W201" i="1" s="1"/>
  <c r="P202" i="1"/>
  <c r="W202" i="1" s="1"/>
  <c r="P203" i="1"/>
  <c r="P204" i="1"/>
  <c r="P205" i="1"/>
  <c r="P206" i="1"/>
  <c r="W206" i="1" s="1"/>
  <c r="P207" i="1"/>
  <c r="X207" i="1" s="1"/>
  <c r="P208" i="1"/>
  <c r="W208" i="1" s="1"/>
  <c r="P209" i="1"/>
  <c r="P210" i="1"/>
  <c r="W210" i="1" s="1"/>
  <c r="P211" i="1"/>
  <c r="X211" i="1" s="1"/>
  <c r="P212" i="1"/>
  <c r="P213" i="1"/>
  <c r="P214" i="1"/>
  <c r="X214" i="1" s="1"/>
  <c r="P215" i="1"/>
  <c r="W215" i="1" s="1"/>
  <c r="P216" i="1"/>
  <c r="P217" i="1"/>
  <c r="P218" i="1"/>
  <c r="P219" i="1"/>
  <c r="W219" i="1" s="1"/>
  <c r="P220" i="1"/>
  <c r="W220" i="1" s="1"/>
  <c r="P221" i="1"/>
  <c r="P222" i="1"/>
  <c r="X222" i="1" s="1"/>
  <c r="Y222" i="1" s="1"/>
  <c r="P223" i="1"/>
  <c r="W223" i="1" s="1"/>
  <c r="P224" i="1"/>
  <c r="P225" i="1"/>
  <c r="X225" i="1" s="1"/>
  <c r="P226" i="1"/>
  <c r="W226" i="1" s="1"/>
  <c r="P227" i="1"/>
  <c r="X227" i="1" s="1"/>
  <c r="Y227" i="1" s="1"/>
  <c r="P228" i="1"/>
  <c r="W228" i="1" s="1"/>
  <c r="P229" i="1"/>
  <c r="P230" i="1"/>
  <c r="X230" i="1" s="1"/>
  <c r="P231" i="1"/>
  <c r="W231" i="1" s="1"/>
  <c r="P232" i="1"/>
  <c r="W232" i="1" s="1"/>
  <c r="P233" i="1"/>
  <c r="W233" i="1" s="1"/>
  <c r="P234" i="1"/>
  <c r="X234" i="1" s="1"/>
  <c r="Y234" i="1" s="1"/>
  <c r="P235" i="1"/>
  <c r="P236" i="1"/>
  <c r="W236" i="1" s="1"/>
  <c r="P237" i="1"/>
  <c r="P238" i="1"/>
  <c r="W238" i="1" s="1"/>
  <c r="P239" i="1"/>
  <c r="X239" i="1" s="1"/>
  <c r="P240" i="1"/>
  <c r="P241" i="1"/>
  <c r="X241" i="1" s="1"/>
  <c r="P242" i="1"/>
  <c r="W242" i="1" s="1"/>
  <c r="P243" i="1"/>
  <c r="W243" i="1" s="1"/>
  <c r="P244" i="1"/>
  <c r="P245" i="1"/>
  <c r="X245" i="1" s="1"/>
  <c r="P246" i="1"/>
  <c r="W246" i="1" s="1"/>
  <c r="P247" i="1"/>
  <c r="W247" i="1" s="1"/>
  <c r="P248" i="1"/>
  <c r="W248" i="1" s="1"/>
  <c r="P249" i="1"/>
  <c r="P250" i="1"/>
  <c r="X250" i="1" s="1"/>
  <c r="P251" i="1"/>
  <c r="W251" i="1" s="1"/>
  <c r="P252" i="1"/>
  <c r="W252" i="1" s="1"/>
  <c r="P253" i="1"/>
  <c r="P254" i="1"/>
  <c r="W254" i="1" s="1"/>
  <c r="P255" i="1"/>
  <c r="X255" i="1" s="1"/>
  <c r="P256" i="1"/>
  <c r="W256" i="1" s="1"/>
  <c r="P257" i="1"/>
  <c r="P258" i="1"/>
  <c r="W258" i="1" s="1"/>
  <c r="P259" i="1"/>
  <c r="W259" i="1" s="1"/>
  <c r="P260" i="1"/>
  <c r="W260" i="1" s="1"/>
  <c r="P261" i="1"/>
  <c r="W261" i="1" s="1"/>
  <c r="P262" i="1"/>
  <c r="X262" i="1" s="1"/>
  <c r="Y262" i="1" s="1"/>
  <c r="P263" i="1"/>
  <c r="P264" i="1"/>
  <c r="W264" i="1" s="1"/>
  <c r="P265" i="1"/>
  <c r="W265" i="1" s="1"/>
  <c r="P266" i="1"/>
  <c r="W266" i="1" s="1"/>
  <c r="P267" i="1"/>
  <c r="W267" i="1" s="1"/>
  <c r="P268" i="1"/>
  <c r="W268" i="1" s="1"/>
  <c r="P269" i="1"/>
  <c r="P270" i="1"/>
  <c r="X270" i="1" s="1"/>
  <c r="P271" i="1"/>
  <c r="P272" i="1"/>
  <c r="W272" i="1" s="1"/>
  <c r="P273" i="1"/>
  <c r="P274" i="1"/>
  <c r="X274" i="1" s="1"/>
  <c r="P275" i="1"/>
  <c r="W275" i="1" s="1"/>
  <c r="P276" i="1"/>
  <c r="P277" i="1"/>
  <c r="P278" i="1"/>
  <c r="W278" i="1" s="1"/>
  <c r="P279" i="1"/>
  <c r="W279" i="1" s="1"/>
  <c r="P280" i="1"/>
  <c r="W280" i="1" s="1"/>
  <c r="P281" i="1"/>
  <c r="P282" i="1"/>
  <c r="W282" i="1" s="1"/>
  <c r="P283" i="1"/>
  <c r="W283" i="1" s="1"/>
  <c r="P284" i="1"/>
  <c r="W284" i="1" s="1"/>
  <c r="P285" i="1"/>
  <c r="X285" i="1" s="1"/>
  <c r="P286" i="1"/>
  <c r="W286" i="1" s="1"/>
  <c r="P287" i="1"/>
  <c r="W287" i="1" s="1"/>
  <c r="P288" i="1"/>
  <c r="W288" i="1" s="1"/>
  <c r="P289" i="1"/>
  <c r="P290" i="1"/>
  <c r="W290" i="1" s="1"/>
  <c r="P291" i="1"/>
  <c r="W291" i="1" s="1"/>
  <c r="P292" i="1"/>
  <c r="P293" i="1"/>
  <c r="P294" i="1"/>
  <c r="X294" i="1" s="1"/>
  <c r="P295" i="1"/>
  <c r="W295" i="1" s="1"/>
  <c r="P296" i="1"/>
  <c r="W296" i="1" s="1"/>
  <c r="P297" i="1"/>
  <c r="P298" i="1"/>
  <c r="X298" i="1" s="1"/>
  <c r="P299" i="1"/>
  <c r="W299" i="1" s="1"/>
  <c r="P300" i="1"/>
  <c r="W300" i="1" s="1"/>
  <c r="P301" i="1"/>
  <c r="W301" i="1" s="1"/>
  <c r="P302" i="1"/>
  <c r="W302" i="1" s="1"/>
  <c r="P303" i="1"/>
  <c r="P304" i="1"/>
  <c r="W304" i="1" s="1"/>
  <c r="P305" i="1"/>
  <c r="X305" i="1" s="1"/>
  <c r="P306" i="1"/>
  <c r="W306" i="1" s="1"/>
  <c r="P307" i="1"/>
  <c r="P308" i="1"/>
  <c r="P309" i="1"/>
  <c r="P310" i="1"/>
  <c r="W310" i="1" s="1"/>
  <c r="P311" i="1"/>
  <c r="X311" i="1" s="1"/>
  <c r="P312" i="1"/>
  <c r="W312" i="1" s="1"/>
  <c r="P313" i="1"/>
  <c r="P314" i="1"/>
  <c r="X314" i="1" s="1"/>
  <c r="P315" i="1"/>
  <c r="W315" i="1" s="1"/>
  <c r="P316" i="1"/>
  <c r="P317" i="1"/>
  <c r="P318" i="1"/>
  <c r="X318" i="1" s="1"/>
  <c r="P319" i="1"/>
  <c r="P320" i="1"/>
  <c r="W320" i="1" s="1"/>
  <c r="P321" i="1"/>
  <c r="P322" i="1"/>
  <c r="W322" i="1" s="1"/>
  <c r="P323" i="1"/>
  <c r="P324" i="1"/>
  <c r="W324" i="1" s="1"/>
  <c r="P325" i="1"/>
  <c r="P326" i="1"/>
  <c r="X326" i="1" s="1"/>
  <c r="P327" i="1"/>
  <c r="X327" i="1" s="1"/>
  <c r="Y327" i="1" s="1"/>
  <c r="P328" i="1"/>
  <c r="P329" i="1"/>
  <c r="P330" i="1"/>
  <c r="X330" i="1" s="1"/>
  <c r="P331" i="1"/>
  <c r="W331" i="1" s="1"/>
  <c r="P332" i="1"/>
  <c r="W332" i="1" s="1"/>
  <c r="P333" i="1"/>
  <c r="X333" i="1" s="1"/>
  <c r="P334" i="1"/>
  <c r="W334" i="1" s="1"/>
  <c r="P335" i="1"/>
  <c r="X335" i="1" s="1"/>
  <c r="Y335" i="1" s="1"/>
  <c r="P336" i="1"/>
  <c r="W336" i="1" s="1"/>
  <c r="P337" i="1"/>
  <c r="P338" i="1"/>
  <c r="X338" i="1" s="1"/>
  <c r="P339" i="1"/>
  <c r="W339" i="1" s="1"/>
  <c r="P340" i="1"/>
  <c r="P341" i="1"/>
  <c r="P342" i="1"/>
  <c r="X342" i="1" s="1"/>
  <c r="P343" i="1"/>
  <c r="W343" i="1" s="1"/>
  <c r="P344" i="1"/>
  <c r="P345" i="1"/>
  <c r="W345" i="1" s="1"/>
  <c r="P346" i="1"/>
  <c r="X346" i="1" s="1"/>
  <c r="Y346" i="1" s="1"/>
  <c r="P347" i="1"/>
  <c r="W347" i="1" s="1"/>
  <c r="P348" i="1"/>
  <c r="W348" i="1" s="1"/>
  <c r="P349" i="1"/>
  <c r="X349" i="1" s="1"/>
  <c r="P350" i="1"/>
  <c r="W350" i="1" s="1"/>
  <c r="P351" i="1"/>
  <c r="X351" i="1" s="1"/>
  <c r="P352" i="1"/>
  <c r="W352" i="1" s="1"/>
  <c r="P353" i="1"/>
  <c r="P354" i="1"/>
  <c r="P355" i="1"/>
  <c r="W355" i="1" s="1"/>
  <c r="P356" i="1"/>
  <c r="W356" i="1" s="1"/>
  <c r="P357" i="1"/>
  <c r="P358" i="1"/>
  <c r="X358" i="1" s="1"/>
  <c r="P359" i="1"/>
  <c r="W359" i="1" s="1"/>
  <c r="P360" i="1"/>
  <c r="P361" i="1"/>
  <c r="P362" i="1"/>
  <c r="X362" i="1" s="1"/>
  <c r="P363" i="1"/>
  <c r="P364" i="1"/>
  <c r="P365" i="1"/>
  <c r="X365" i="1" s="1"/>
  <c r="P366" i="1"/>
  <c r="X366" i="1" s="1"/>
  <c r="P367" i="1"/>
  <c r="X367" i="1" s="1"/>
  <c r="P368" i="1"/>
  <c r="W368" i="1" s="1"/>
  <c r="P369" i="1"/>
  <c r="P370" i="1"/>
  <c r="X370" i="1" s="1"/>
  <c r="P371" i="1"/>
  <c r="W371" i="1" s="1"/>
  <c r="P372" i="1"/>
  <c r="P373" i="1"/>
  <c r="P374" i="1"/>
  <c r="P375" i="1"/>
  <c r="P376" i="1"/>
  <c r="P377" i="1"/>
  <c r="P378" i="1"/>
  <c r="W378" i="1" s="1"/>
  <c r="P379" i="1"/>
  <c r="W379" i="1" s="1"/>
  <c r="P380" i="1"/>
  <c r="X380" i="1" s="1"/>
  <c r="Y380" i="1" s="1"/>
  <c r="P381" i="1"/>
  <c r="P382" i="1"/>
  <c r="W382" i="1" s="1"/>
  <c r="P383" i="1"/>
  <c r="W383" i="1" s="1"/>
  <c r="P384" i="1"/>
  <c r="X384" i="1" s="1"/>
  <c r="P385" i="1"/>
  <c r="P386" i="1"/>
  <c r="X386" i="1" s="1"/>
  <c r="P387" i="1"/>
  <c r="W387" i="1" s="1"/>
  <c r="P388" i="1"/>
  <c r="X388" i="1" s="1"/>
  <c r="P389" i="1"/>
  <c r="P390" i="1"/>
  <c r="W390" i="1" s="1"/>
  <c r="P391" i="1"/>
  <c r="W391" i="1" s="1"/>
  <c r="P392" i="1"/>
  <c r="W392" i="1" s="1"/>
  <c r="P393" i="1"/>
  <c r="W393" i="1" s="1"/>
  <c r="P394" i="1"/>
  <c r="X394" i="1" s="1"/>
  <c r="P395" i="1"/>
  <c r="W395" i="1" s="1"/>
  <c r="P396" i="1"/>
  <c r="W396" i="1" s="1"/>
  <c r="P397" i="1"/>
  <c r="P398" i="1"/>
  <c r="X398" i="1" s="1"/>
  <c r="P399" i="1"/>
  <c r="W399" i="1" s="1"/>
  <c r="P400" i="1"/>
  <c r="P401" i="1"/>
  <c r="P402" i="1"/>
  <c r="P403" i="1"/>
  <c r="P404" i="1"/>
  <c r="W404" i="1" s="1"/>
  <c r="P405" i="1"/>
  <c r="W405" i="1" s="1"/>
  <c r="P406" i="1"/>
  <c r="X406" i="1" s="1"/>
  <c r="P407" i="1"/>
  <c r="X407" i="1" s="1"/>
  <c r="Y407" i="1" s="1"/>
  <c r="P408" i="1"/>
  <c r="W408" i="1" s="1"/>
  <c r="P409" i="1"/>
  <c r="P410" i="1"/>
  <c r="P411" i="1"/>
  <c r="X411" i="1" s="1"/>
  <c r="P412" i="1"/>
  <c r="P413" i="1"/>
  <c r="W413" i="1" s="1"/>
  <c r="P414" i="1"/>
  <c r="W414" i="1" s="1"/>
  <c r="P415" i="1"/>
  <c r="X415" i="1" s="1"/>
  <c r="P416" i="1"/>
  <c r="X416" i="1" s="1"/>
  <c r="Y416" i="1" s="1"/>
  <c r="P417" i="1"/>
  <c r="P418" i="1"/>
  <c r="P419" i="1"/>
  <c r="P420" i="1"/>
  <c r="P421" i="1"/>
  <c r="P422" i="1"/>
  <c r="W422" i="1" s="1"/>
  <c r="P423" i="1"/>
  <c r="P424" i="1"/>
  <c r="P9" i="1"/>
  <c r="W294" i="1" l="1"/>
  <c r="W54" i="1"/>
  <c r="W230" i="1"/>
  <c r="W145" i="1"/>
  <c r="W86" i="1"/>
  <c r="W384" i="1"/>
  <c r="X192" i="1"/>
  <c r="Z192" i="1" s="1"/>
  <c r="X382" i="1"/>
  <c r="Y382" i="1" s="1"/>
  <c r="W174" i="1"/>
  <c r="Z416" i="1"/>
  <c r="X387" i="1"/>
  <c r="Y387" i="1" s="1"/>
  <c r="X414" i="1"/>
  <c r="Y414" i="1" s="1"/>
  <c r="X284" i="1"/>
  <c r="Y284" i="1" s="1"/>
  <c r="W126" i="1"/>
  <c r="X336" i="1"/>
  <c r="Y336" i="1" s="1"/>
  <c r="X136" i="1"/>
  <c r="Z136" i="1" s="1"/>
  <c r="W406" i="1"/>
  <c r="W270" i="1"/>
  <c r="W115" i="1"/>
  <c r="X395" i="1"/>
  <c r="Y395" i="1" s="1"/>
  <c r="W241" i="1"/>
  <c r="X110" i="1"/>
  <c r="Y110" i="1" s="1"/>
  <c r="Y86" i="1"/>
  <c r="Z86" i="1"/>
  <c r="W351" i="1"/>
  <c r="W327" i="1"/>
  <c r="X183" i="1"/>
  <c r="W95" i="1"/>
  <c r="W15" i="1"/>
  <c r="X350" i="1"/>
  <c r="Y350" i="1" s="1"/>
  <c r="W326" i="1"/>
  <c r="X302" i="1"/>
  <c r="Y302" i="1" s="1"/>
  <c r="X265" i="1"/>
  <c r="Z265" i="1" s="1"/>
  <c r="X231" i="1"/>
  <c r="Y231" i="1" s="1"/>
  <c r="W198" i="1"/>
  <c r="W143" i="1"/>
  <c r="X87" i="1"/>
  <c r="Z87" i="1" s="1"/>
  <c r="X49" i="1"/>
  <c r="Z49" i="1" s="1"/>
  <c r="X14" i="1"/>
  <c r="Y14" i="1" s="1"/>
  <c r="Z38" i="1"/>
  <c r="X383" i="1"/>
  <c r="Z383" i="1" s="1"/>
  <c r="W318" i="1"/>
  <c r="X295" i="1"/>
  <c r="Y295" i="1" s="1"/>
  <c r="X260" i="1"/>
  <c r="Z260" i="1" s="1"/>
  <c r="X195" i="1"/>
  <c r="Z195" i="1" s="1"/>
  <c r="X142" i="1"/>
  <c r="Z142" i="1" s="1"/>
  <c r="W111" i="1"/>
  <c r="W47" i="1"/>
  <c r="W338" i="1"/>
  <c r="W255" i="1"/>
  <c r="W222" i="1"/>
  <c r="X135" i="1"/>
  <c r="Z135" i="1" s="1"/>
  <c r="W70" i="1"/>
  <c r="W38" i="1"/>
  <c r="W335" i="1"/>
  <c r="W311" i="1"/>
  <c r="X280" i="1"/>
  <c r="Y280" i="1" s="1"/>
  <c r="X254" i="1"/>
  <c r="Y254" i="1" s="1"/>
  <c r="W214" i="1"/>
  <c r="X188" i="1"/>
  <c r="Y188" i="1" s="1"/>
  <c r="W158" i="1"/>
  <c r="W102" i="1"/>
  <c r="X67" i="1"/>
  <c r="Y67" i="1" s="1"/>
  <c r="X34" i="1"/>
  <c r="Y34" i="1" s="1"/>
  <c r="X39" i="1"/>
  <c r="Y39" i="1" s="1"/>
  <c r="W314" i="1"/>
  <c r="X422" i="1"/>
  <c r="Y422" i="1" s="1"/>
  <c r="X393" i="1"/>
  <c r="Z393" i="1" s="1"/>
  <c r="W362" i="1"/>
  <c r="X334" i="1"/>
  <c r="W305" i="1"/>
  <c r="X279" i="1"/>
  <c r="Y279" i="1" s="1"/>
  <c r="X246" i="1"/>
  <c r="Z246" i="1" s="1"/>
  <c r="W211" i="1"/>
  <c r="W187" i="1"/>
  <c r="X154" i="1"/>
  <c r="Z154" i="1" s="1"/>
  <c r="W134" i="1"/>
  <c r="W99" i="1"/>
  <c r="W63" i="1"/>
  <c r="X30" i="1"/>
  <c r="Y30" i="1" s="1"/>
  <c r="X258" i="1"/>
  <c r="Z258" i="1" s="1"/>
  <c r="X194" i="1"/>
  <c r="Y194" i="1" s="1"/>
  <c r="X392" i="1"/>
  <c r="Z392" i="1" s="1"/>
  <c r="X359" i="1"/>
  <c r="Z359" i="1" s="1"/>
  <c r="X304" i="1"/>
  <c r="Z304" i="1" s="1"/>
  <c r="X278" i="1"/>
  <c r="Z278" i="1" s="1"/>
  <c r="X210" i="1"/>
  <c r="Y210" i="1" s="1"/>
  <c r="W146" i="1"/>
  <c r="W97" i="1"/>
  <c r="X62" i="1"/>
  <c r="Y62" i="1" s="1"/>
  <c r="X16" i="1"/>
  <c r="Z16" i="1" s="1"/>
  <c r="Z159" i="1"/>
  <c r="Y103" i="1"/>
  <c r="Z103" i="1"/>
  <c r="Y318" i="1"/>
  <c r="Z318" i="1"/>
  <c r="Y270" i="1"/>
  <c r="Z270" i="1"/>
  <c r="Y214" i="1"/>
  <c r="Z214" i="1"/>
  <c r="Y54" i="1"/>
  <c r="Z54" i="1"/>
  <c r="Y22" i="1"/>
  <c r="Z22" i="1"/>
  <c r="X53" i="1"/>
  <c r="Y53" i="1" s="1"/>
  <c r="X413" i="1"/>
  <c r="Y413" i="1" s="1"/>
  <c r="X371" i="1"/>
  <c r="X291" i="1"/>
  <c r="Y291" i="1" s="1"/>
  <c r="X243" i="1"/>
  <c r="Y243" i="1" s="1"/>
  <c r="X219" i="1"/>
  <c r="Y219" i="1" s="1"/>
  <c r="W123" i="1"/>
  <c r="Z174" i="1"/>
  <c r="W415" i="1"/>
  <c r="W407" i="1"/>
  <c r="W398" i="1"/>
  <c r="W388" i="1"/>
  <c r="W366" i="1"/>
  <c r="W342" i="1"/>
  <c r="W330" i="1"/>
  <c r="X306" i="1"/>
  <c r="Y306" i="1" s="1"/>
  <c r="W298" i="1"/>
  <c r="W285" i="1"/>
  <c r="W262" i="1"/>
  <c r="X247" i="1"/>
  <c r="Y247" i="1" s="1"/>
  <c r="X233" i="1"/>
  <c r="Z233" i="1" s="1"/>
  <c r="W199" i="1"/>
  <c r="W190" i="1"/>
  <c r="W179" i="1"/>
  <c r="W159" i="1"/>
  <c r="X147" i="1"/>
  <c r="Y147" i="1" s="1"/>
  <c r="W137" i="1"/>
  <c r="X127" i="1"/>
  <c r="W103" i="1"/>
  <c r="W90" i="1"/>
  <c r="X74" i="1"/>
  <c r="Z74" i="1" s="1"/>
  <c r="X42" i="1"/>
  <c r="Y42" i="1" s="1"/>
  <c r="W22" i="1"/>
  <c r="Z335" i="1"/>
  <c r="X220" i="1"/>
  <c r="Z220" i="1" s="1"/>
  <c r="X405" i="1"/>
  <c r="Y405" i="1" s="1"/>
  <c r="X122" i="1"/>
  <c r="Y122" i="1" s="1"/>
  <c r="X83" i="1"/>
  <c r="Z83" i="1" s="1"/>
  <c r="X391" i="1"/>
  <c r="X368" i="1"/>
  <c r="Y368" i="1" s="1"/>
  <c r="X345" i="1"/>
  <c r="Z345" i="1" s="1"/>
  <c r="X322" i="1"/>
  <c r="Y322" i="1" s="1"/>
  <c r="X310" i="1"/>
  <c r="Y310" i="1" s="1"/>
  <c r="X287" i="1"/>
  <c r="Y287" i="1" s="1"/>
  <c r="X264" i="1"/>
  <c r="W239" i="1"/>
  <c r="X226" i="1"/>
  <c r="X206" i="1"/>
  <c r="Y206" i="1" s="1"/>
  <c r="X191" i="1"/>
  <c r="Z191" i="1" s="1"/>
  <c r="X182" i="1"/>
  <c r="Z182" i="1" s="1"/>
  <c r="W169" i="1"/>
  <c r="X151" i="1"/>
  <c r="Y151" i="1" s="1"/>
  <c r="X133" i="1"/>
  <c r="Z133" i="1" s="1"/>
  <c r="X119" i="1"/>
  <c r="Z119" i="1" s="1"/>
  <c r="X106" i="1"/>
  <c r="Y106" i="1" s="1"/>
  <c r="X94" i="1"/>
  <c r="Y94" i="1" s="1"/>
  <c r="X80" i="1"/>
  <c r="Z80" i="1" s="1"/>
  <c r="X46" i="1"/>
  <c r="Y46" i="1" s="1"/>
  <c r="X268" i="1"/>
  <c r="Y268" i="1" s="1"/>
  <c r="X267" i="1"/>
  <c r="Y267" i="1" s="1"/>
  <c r="Z327" i="1"/>
  <c r="W416" i="1"/>
  <c r="X399" i="1"/>
  <c r="Y399" i="1" s="1"/>
  <c r="X390" i="1"/>
  <c r="X378" i="1"/>
  <c r="Y378" i="1" s="1"/>
  <c r="W367" i="1"/>
  <c r="W358" i="1"/>
  <c r="X343" i="1"/>
  <c r="Y343" i="1" s="1"/>
  <c r="X332" i="1"/>
  <c r="X300" i="1"/>
  <c r="X286" i="1"/>
  <c r="Y286" i="1" s="1"/>
  <c r="W274" i="1"/>
  <c r="X251" i="1"/>
  <c r="Y251" i="1" s="1"/>
  <c r="X238" i="1"/>
  <c r="Z238" i="1" s="1"/>
  <c r="W225" i="1"/>
  <c r="X215" i="1"/>
  <c r="Z215" i="1" s="1"/>
  <c r="W166" i="1"/>
  <c r="X150" i="1"/>
  <c r="Y150" i="1" s="1"/>
  <c r="X140" i="1"/>
  <c r="Z140" i="1" s="1"/>
  <c r="X131" i="1"/>
  <c r="Y131" i="1" s="1"/>
  <c r="X118" i="1"/>
  <c r="Z118" i="1" s="1"/>
  <c r="X78" i="1"/>
  <c r="Y78" i="1" s="1"/>
  <c r="X58" i="1"/>
  <c r="Y58" i="1" s="1"/>
  <c r="X25" i="1"/>
  <c r="Y25" i="1" s="1"/>
  <c r="Z126" i="1"/>
  <c r="Z15" i="1"/>
  <c r="W365" i="1"/>
  <c r="X404" i="1"/>
  <c r="Z404" i="1" s="1"/>
  <c r="X348" i="1"/>
  <c r="Z348" i="1" s="1"/>
  <c r="X324" i="1"/>
  <c r="Y324" i="1" s="1"/>
  <c r="W227" i="1"/>
  <c r="X173" i="1"/>
  <c r="Y173" i="1" s="1"/>
  <c r="Z380" i="1"/>
  <c r="X355" i="1"/>
  <c r="Y355" i="1" s="1"/>
  <c r="X272" i="1"/>
  <c r="Y272" i="1" s="1"/>
  <c r="X223" i="1"/>
  <c r="Y223" i="1" s="1"/>
  <c r="X201" i="1"/>
  <c r="Z201" i="1" s="1"/>
  <c r="X162" i="1"/>
  <c r="Y162" i="1" s="1"/>
  <c r="X139" i="1"/>
  <c r="Y139" i="1" s="1"/>
  <c r="X130" i="1"/>
  <c r="Z130" i="1" s="1"/>
  <c r="X44" i="1"/>
  <c r="Y44" i="1" s="1"/>
  <c r="Z346" i="1"/>
  <c r="Y388" i="1"/>
  <c r="Z388" i="1"/>
  <c r="Y330" i="1"/>
  <c r="Z330" i="1"/>
  <c r="Y298" i="1"/>
  <c r="Z298" i="1"/>
  <c r="Z227" i="1"/>
  <c r="Y362" i="1"/>
  <c r="Z362" i="1"/>
  <c r="Y338" i="1"/>
  <c r="Z338" i="1"/>
  <c r="Y274" i="1"/>
  <c r="Z274" i="1"/>
  <c r="W417" i="1"/>
  <c r="X417" i="1"/>
  <c r="W409" i="1"/>
  <c r="X409" i="1"/>
  <c r="W385" i="1"/>
  <c r="X385" i="1"/>
  <c r="W377" i="1"/>
  <c r="X377" i="1"/>
  <c r="W361" i="1"/>
  <c r="X361" i="1"/>
  <c r="W353" i="1"/>
  <c r="X353" i="1"/>
  <c r="W337" i="1"/>
  <c r="X337" i="1"/>
  <c r="W329" i="1"/>
  <c r="X329" i="1"/>
  <c r="W321" i="1"/>
  <c r="X321" i="1"/>
  <c r="W313" i="1"/>
  <c r="X313" i="1"/>
  <c r="Z305" i="1"/>
  <c r="Y305" i="1"/>
  <c r="X297" i="1"/>
  <c r="W297" i="1"/>
  <c r="W289" i="1"/>
  <c r="X289" i="1"/>
  <c r="W281" i="1"/>
  <c r="X281" i="1"/>
  <c r="W273" i="1"/>
  <c r="X273" i="1"/>
  <c r="W257" i="1"/>
  <c r="X257" i="1"/>
  <c r="W249" i="1"/>
  <c r="X249" i="1"/>
  <c r="Z241" i="1"/>
  <c r="Y241" i="1"/>
  <c r="Z225" i="1"/>
  <c r="Y225" i="1"/>
  <c r="W209" i="1"/>
  <c r="X209" i="1"/>
  <c r="W193" i="1"/>
  <c r="X193" i="1"/>
  <c r="X177" i="1"/>
  <c r="W177" i="1"/>
  <c r="Z169" i="1"/>
  <c r="Y169" i="1"/>
  <c r="X161" i="1"/>
  <c r="W161" i="1"/>
  <c r="W153" i="1"/>
  <c r="X153" i="1"/>
  <c r="Y145" i="1"/>
  <c r="Z145" i="1"/>
  <c r="Z137" i="1"/>
  <c r="Y137" i="1"/>
  <c r="W129" i="1"/>
  <c r="X129" i="1"/>
  <c r="W121" i="1"/>
  <c r="X121" i="1"/>
  <c r="X113" i="1"/>
  <c r="W113" i="1"/>
  <c r="W105" i="1"/>
  <c r="X105" i="1"/>
  <c r="Z97" i="1"/>
  <c r="Y97" i="1"/>
  <c r="W89" i="1"/>
  <c r="X89" i="1"/>
  <c r="W81" i="1"/>
  <c r="X81" i="1"/>
  <c r="W73" i="1"/>
  <c r="X73" i="1"/>
  <c r="W65" i="1"/>
  <c r="X65" i="1"/>
  <c r="W57" i="1"/>
  <c r="X57" i="1"/>
  <c r="W41" i="1"/>
  <c r="X41" i="1"/>
  <c r="W33" i="1"/>
  <c r="X33" i="1"/>
  <c r="W17" i="1"/>
  <c r="X17" i="1"/>
  <c r="W349" i="1"/>
  <c r="Y314" i="1"/>
  <c r="Z314" i="1"/>
  <c r="X261" i="1"/>
  <c r="Y179" i="1"/>
  <c r="Z179" i="1"/>
  <c r="Z199" i="1"/>
  <c r="Y199" i="1"/>
  <c r="Y415" i="1"/>
  <c r="Z415" i="1"/>
  <c r="Y398" i="1"/>
  <c r="Z398" i="1"/>
  <c r="Y115" i="1"/>
  <c r="Z115" i="1"/>
  <c r="Y90" i="1"/>
  <c r="Z90" i="1"/>
  <c r="W45" i="1"/>
  <c r="Y384" i="1"/>
  <c r="Z384" i="1"/>
  <c r="Y358" i="1"/>
  <c r="Z358" i="1"/>
  <c r="Y326" i="1"/>
  <c r="Z326" i="1"/>
  <c r="Y294" i="1"/>
  <c r="Z294" i="1"/>
  <c r="Y230" i="1"/>
  <c r="Z230" i="1"/>
  <c r="Y198" i="1"/>
  <c r="Z198" i="1"/>
  <c r="Y166" i="1"/>
  <c r="Z166" i="1"/>
  <c r="Y134" i="1"/>
  <c r="Z134" i="1"/>
  <c r="Y102" i="1"/>
  <c r="Z102" i="1"/>
  <c r="Y70" i="1"/>
  <c r="Z70" i="1"/>
  <c r="W333" i="1"/>
  <c r="W245" i="1"/>
  <c r="Z262" i="1"/>
  <c r="X9" i="1"/>
  <c r="W9" i="1"/>
  <c r="W397" i="1"/>
  <c r="X397" i="1"/>
  <c r="W389" i="1"/>
  <c r="X389" i="1"/>
  <c r="W381" i="1"/>
  <c r="X381" i="1"/>
  <c r="Y365" i="1"/>
  <c r="Z365" i="1"/>
  <c r="X357" i="1"/>
  <c r="W357" i="1"/>
  <c r="Y349" i="1"/>
  <c r="Z349" i="1"/>
  <c r="W341" i="1"/>
  <c r="X341" i="1"/>
  <c r="Y333" i="1"/>
  <c r="Z333" i="1"/>
  <c r="W325" i="1"/>
  <c r="X325" i="1"/>
  <c r="X317" i="1"/>
  <c r="W317" i="1"/>
  <c r="W293" i="1"/>
  <c r="X293" i="1"/>
  <c r="Y285" i="1"/>
  <c r="Z285" i="1"/>
  <c r="W277" i="1"/>
  <c r="X277" i="1"/>
  <c r="W269" i="1"/>
  <c r="X269" i="1"/>
  <c r="X253" i="1"/>
  <c r="W253" i="1"/>
  <c r="Y245" i="1"/>
  <c r="Z245" i="1"/>
  <c r="X237" i="1"/>
  <c r="W237" i="1"/>
  <c r="X229" i="1"/>
  <c r="W229" i="1"/>
  <c r="X221" i="1"/>
  <c r="W221" i="1"/>
  <c r="W213" i="1"/>
  <c r="X213" i="1"/>
  <c r="W197" i="1"/>
  <c r="X197" i="1"/>
  <c r="X189" i="1"/>
  <c r="W189" i="1"/>
  <c r="W181" i="1"/>
  <c r="X181" i="1"/>
  <c r="X165" i="1"/>
  <c r="W165" i="1"/>
  <c r="X157" i="1"/>
  <c r="W157" i="1"/>
  <c r="W149" i="1"/>
  <c r="X149" i="1"/>
  <c r="W141" i="1"/>
  <c r="X141" i="1"/>
  <c r="X125" i="1"/>
  <c r="W125" i="1"/>
  <c r="W117" i="1"/>
  <c r="X117" i="1"/>
  <c r="X109" i="1"/>
  <c r="W109" i="1"/>
  <c r="X93" i="1"/>
  <c r="W93" i="1"/>
  <c r="W85" i="1"/>
  <c r="X85" i="1"/>
  <c r="X77" i="1"/>
  <c r="W77" i="1"/>
  <c r="W69" i="1"/>
  <c r="X69" i="1"/>
  <c r="X61" i="1"/>
  <c r="W61" i="1"/>
  <c r="Y45" i="1"/>
  <c r="Z45" i="1"/>
  <c r="W37" i="1"/>
  <c r="X37" i="1"/>
  <c r="X29" i="1"/>
  <c r="W29" i="1"/>
  <c r="X21" i="1"/>
  <c r="W21" i="1"/>
  <c r="X13" i="1"/>
  <c r="W13" i="1"/>
  <c r="Y342" i="1"/>
  <c r="Z342" i="1"/>
  <c r="X301" i="1"/>
  <c r="X101" i="1"/>
  <c r="W360" i="1"/>
  <c r="X360" i="1"/>
  <c r="W344" i="1"/>
  <c r="X344" i="1"/>
  <c r="W240" i="1"/>
  <c r="X240" i="1"/>
  <c r="W224" i="1"/>
  <c r="X224" i="1"/>
  <c r="W200" i="1"/>
  <c r="X200" i="1"/>
  <c r="W144" i="1"/>
  <c r="X144" i="1"/>
  <c r="W128" i="1"/>
  <c r="X128" i="1"/>
  <c r="W120" i="1"/>
  <c r="X120" i="1"/>
  <c r="W96" i="1"/>
  <c r="X96" i="1"/>
  <c r="W64" i="1"/>
  <c r="X64" i="1"/>
  <c r="W56" i="1"/>
  <c r="X56" i="1"/>
  <c r="W48" i="1"/>
  <c r="X48" i="1"/>
  <c r="W40" i="1"/>
  <c r="X40" i="1"/>
  <c r="W32" i="1"/>
  <c r="X32" i="1"/>
  <c r="X168" i="1"/>
  <c r="X72" i="1"/>
  <c r="X24" i="1"/>
  <c r="Y367" i="1"/>
  <c r="Z367" i="1"/>
  <c r="Y351" i="1"/>
  <c r="Z351" i="1"/>
  <c r="Y311" i="1"/>
  <c r="Z311" i="1"/>
  <c r="X271" i="1"/>
  <c r="W271" i="1"/>
  <c r="Y255" i="1"/>
  <c r="Z255" i="1"/>
  <c r="Y239" i="1"/>
  <c r="Z239" i="1"/>
  <c r="Y207" i="1"/>
  <c r="Z207" i="1"/>
  <c r="Y143" i="1"/>
  <c r="Z143" i="1"/>
  <c r="Y95" i="1"/>
  <c r="Z95" i="1"/>
  <c r="X79" i="1"/>
  <c r="W79" i="1"/>
  <c r="Y71" i="1"/>
  <c r="Z71" i="1"/>
  <c r="Y63" i="1"/>
  <c r="Z63" i="1"/>
  <c r="W55" i="1"/>
  <c r="X55" i="1"/>
  <c r="Y47" i="1"/>
  <c r="Z47" i="1"/>
  <c r="Y31" i="1"/>
  <c r="Z31" i="1"/>
  <c r="W23" i="1"/>
  <c r="X23" i="1"/>
  <c r="W411" i="1"/>
  <c r="W394" i="1"/>
  <c r="W370" i="1"/>
  <c r="X356" i="1"/>
  <c r="X331" i="1"/>
  <c r="X312" i="1"/>
  <c r="X299" i="1"/>
  <c r="X266" i="1"/>
  <c r="X259" i="1"/>
  <c r="X252" i="1"/>
  <c r="X232" i="1"/>
  <c r="X167" i="1"/>
  <c r="X160" i="1"/>
  <c r="X152" i="1"/>
  <c r="W138" i="1"/>
  <c r="X124" i="1"/>
  <c r="X108" i="1"/>
  <c r="X98" i="1"/>
  <c r="X88" i="1"/>
  <c r="W71" i="1"/>
  <c r="X51" i="1"/>
  <c r="X43" i="1"/>
  <c r="W31" i="1"/>
  <c r="Z234" i="1"/>
  <c r="Z111" i="1"/>
  <c r="Y158" i="1"/>
  <c r="Z158" i="1"/>
  <c r="W340" i="1"/>
  <c r="X340" i="1"/>
  <c r="W308" i="1"/>
  <c r="X308" i="1"/>
  <c r="W292" i="1"/>
  <c r="X292" i="1"/>
  <c r="W276" i="1"/>
  <c r="X276" i="1"/>
  <c r="W244" i="1"/>
  <c r="X244" i="1"/>
  <c r="W212" i="1"/>
  <c r="X212" i="1"/>
  <c r="W180" i="1"/>
  <c r="X180" i="1"/>
  <c r="W172" i="1"/>
  <c r="X172" i="1"/>
  <c r="W156" i="1"/>
  <c r="X156" i="1"/>
  <c r="W148" i="1"/>
  <c r="X148" i="1"/>
  <c r="W132" i="1"/>
  <c r="X132" i="1"/>
  <c r="W116" i="1"/>
  <c r="X116" i="1"/>
  <c r="W100" i="1"/>
  <c r="X100" i="1"/>
  <c r="W84" i="1"/>
  <c r="X84" i="1"/>
  <c r="W68" i="1"/>
  <c r="X68" i="1"/>
  <c r="W60" i="1"/>
  <c r="X60" i="1"/>
  <c r="W52" i="1"/>
  <c r="X52" i="1"/>
  <c r="W36" i="1"/>
  <c r="X36" i="1"/>
  <c r="W28" i="1"/>
  <c r="X28" i="1"/>
  <c r="W20" i="1"/>
  <c r="X20" i="1"/>
  <c r="W380" i="1"/>
  <c r="X347" i="1"/>
  <c r="X290" i="1"/>
  <c r="X283" i="1"/>
  <c r="X275" i="1"/>
  <c r="W250" i="1"/>
  <c r="X184" i="1"/>
  <c r="X178" i="1"/>
  <c r="X170" i="1"/>
  <c r="X164" i="1"/>
  <c r="X112" i="1"/>
  <c r="X19" i="1"/>
  <c r="X12" i="1"/>
  <c r="X323" i="1"/>
  <c r="W323" i="1"/>
  <c r="W235" i="1"/>
  <c r="X235" i="1"/>
  <c r="Y211" i="1"/>
  <c r="Z211" i="1"/>
  <c r="Y187" i="1"/>
  <c r="Z187" i="1"/>
  <c r="W171" i="1"/>
  <c r="X171" i="1"/>
  <c r="Y155" i="1"/>
  <c r="Z155" i="1"/>
  <c r="Y123" i="1"/>
  <c r="Z123" i="1"/>
  <c r="W107" i="1"/>
  <c r="X107" i="1"/>
  <c r="Y99" i="1"/>
  <c r="Z99" i="1"/>
  <c r="W91" i="1"/>
  <c r="X91" i="1"/>
  <c r="W75" i="1"/>
  <c r="X75" i="1"/>
  <c r="W59" i="1"/>
  <c r="X59" i="1"/>
  <c r="W27" i="1"/>
  <c r="X27" i="1"/>
  <c r="X408" i="1"/>
  <c r="W386" i="1"/>
  <c r="X379" i="1"/>
  <c r="Y366" i="1"/>
  <c r="Z366" i="1"/>
  <c r="X339" i="1"/>
  <c r="X315" i="1"/>
  <c r="X296" i="1"/>
  <c r="X282" i="1"/>
  <c r="X256" i="1"/>
  <c r="X242" i="1"/>
  <c r="X236" i="1"/>
  <c r="X228" i="1"/>
  <c r="X202" i="1"/>
  <c r="Y190" i="1"/>
  <c r="Z190" i="1"/>
  <c r="X163" i="1"/>
  <c r="X66" i="1"/>
  <c r="X35" i="1"/>
  <c r="X26" i="1"/>
  <c r="X11" i="1"/>
  <c r="Z222" i="1"/>
  <c r="Z138" i="1"/>
  <c r="Y411" i="1"/>
  <c r="Z411" i="1"/>
  <c r="Y394" i="1"/>
  <c r="Z394" i="1"/>
  <c r="Y386" i="1"/>
  <c r="Z386" i="1"/>
  <c r="Y370" i="1"/>
  <c r="Z370" i="1"/>
  <c r="Y250" i="1"/>
  <c r="Z250" i="1"/>
  <c r="Y146" i="1"/>
  <c r="Z146" i="1"/>
  <c r="W114" i="1"/>
  <c r="X114" i="1"/>
  <c r="W82" i="1"/>
  <c r="X82" i="1"/>
  <c r="W50" i="1"/>
  <c r="X50" i="1"/>
  <c r="W18" i="1"/>
  <c r="X18" i="1"/>
  <c r="X396" i="1"/>
  <c r="X352" i="1"/>
  <c r="W346" i="1"/>
  <c r="X320" i="1"/>
  <c r="X288" i="1"/>
  <c r="X248" i="1"/>
  <c r="W234" i="1"/>
  <c r="X208" i="1"/>
  <c r="X196" i="1"/>
  <c r="X176" i="1"/>
  <c r="W155" i="1"/>
  <c r="X92" i="1"/>
  <c r="X76" i="1"/>
  <c r="X10" i="1"/>
  <c r="Z407" i="1"/>
  <c r="Y406" i="1"/>
  <c r="Z406" i="1"/>
  <c r="Y238" i="1" l="1"/>
  <c r="Y182" i="1"/>
  <c r="Z194" i="1"/>
  <c r="Z223" i="1"/>
  <c r="Z188" i="1"/>
  <c r="Z336" i="1"/>
  <c r="Z306" i="1"/>
  <c r="Y383" i="1"/>
  <c r="Z310" i="1"/>
  <c r="Z350" i="1"/>
  <c r="Y195" i="1"/>
  <c r="Z110" i="1"/>
  <c r="Y260" i="1"/>
  <c r="Y74" i="1"/>
  <c r="Z387" i="1"/>
  <c r="Y142" i="1"/>
  <c r="Y119" i="1"/>
  <c r="Z62" i="1"/>
  <c r="Y191" i="1"/>
  <c r="Z219" i="1"/>
  <c r="Y192" i="1"/>
  <c r="Z67" i="1"/>
  <c r="Z284" i="1"/>
  <c r="Z254" i="1"/>
  <c r="Y345" i="1"/>
  <c r="Y133" i="1"/>
  <c r="Z280" i="1"/>
  <c r="Y404" i="1"/>
  <c r="Y201" i="1"/>
  <c r="Z422" i="1"/>
  <c r="Y278" i="1"/>
  <c r="Z382" i="1"/>
  <c r="Y154" i="1"/>
  <c r="Z78" i="1"/>
  <c r="Z46" i="1"/>
  <c r="Y136" i="1"/>
  <c r="Z42" i="1"/>
  <c r="Z58" i="1"/>
  <c r="Z295" i="1"/>
  <c r="Y393" i="1"/>
  <c r="Z399" i="1"/>
  <c r="Z147" i="1"/>
  <c r="Y392" i="1"/>
  <c r="Y49" i="1"/>
  <c r="Z395" i="1"/>
  <c r="Z414" i="1"/>
  <c r="Z39" i="1"/>
  <c r="Y359" i="1"/>
  <c r="Y215" i="1"/>
  <c r="Y348" i="1"/>
  <c r="Z343" i="1"/>
  <c r="Y87" i="1"/>
  <c r="Y258" i="1"/>
  <c r="Y233" i="1"/>
  <c r="Z151" i="1"/>
  <c r="Z286" i="1"/>
  <c r="Z355" i="1"/>
  <c r="Y304" i="1"/>
  <c r="Z14" i="1"/>
  <c r="Y220" i="1"/>
  <c r="Z173" i="1"/>
  <c r="Z210" i="1"/>
  <c r="Z322" i="1"/>
  <c r="Z206" i="1"/>
  <c r="Y246" i="1"/>
  <c r="Z378" i="1"/>
  <c r="Y334" i="1"/>
  <c r="Z334" i="1"/>
  <c r="Z243" i="1"/>
  <c r="Z44" i="1"/>
  <c r="Z162" i="1"/>
  <c r="Z251" i="1"/>
  <c r="Y183" i="1"/>
  <c r="Z183" i="1"/>
  <c r="Y118" i="1"/>
  <c r="Z405" i="1"/>
  <c r="Z131" i="1"/>
  <c r="Z302" i="1"/>
  <c r="Y265" i="1"/>
  <c r="Z272" i="1"/>
  <c r="Y135" i="1"/>
  <c r="Z231" i="1"/>
  <c r="Z279" i="1"/>
  <c r="Z291" i="1"/>
  <c r="Y80" i="1"/>
  <c r="Z34" i="1"/>
  <c r="Y16" i="1"/>
  <c r="Z94" i="1"/>
  <c r="Z30" i="1"/>
  <c r="Y390" i="1"/>
  <c r="Z390" i="1"/>
  <c r="Z324" i="1"/>
  <c r="Z139" i="1"/>
  <c r="Y140" i="1"/>
  <c r="Z53" i="1"/>
  <c r="Z122" i="1"/>
  <c r="Z150" i="1"/>
  <c r="Z267" i="1"/>
  <c r="Y130" i="1"/>
  <c r="Z25" i="1"/>
  <c r="Z368" i="1"/>
  <c r="Y83" i="1"/>
  <c r="Y226" i="1"/>
  <c r="Z226" i="1"/>
  <c r="Y300" i="1"/>
  <c r="Z300" i="1"/>
  <c r="Z287" i="1"/>
  <c r="Z268" i="1"/>
  <c r="Z247" i="1"/>
  <c r="Z106" i="1"/>
  <c r="Z413" i="1"/>
  <c r="Y391" i="1"/>
  <c r="Z391" i="1"/>
  <c r="Y127" i="1"/>
  <c r="Z127" i="1"/>
  <c r="Y371" i="1"/>
  <c r="Z371" i="1"/>
  <c r="Z264" i="1"/>
  <c r="Y264" i="1"/>
  <c r="Y332" i="1"/>
  <c r="Z332" i="1"/>
  <c r="Y288" i="1"/>
  <c r="Z288" i="1"/>
  <c r="Z168" i="1"/>
  <c r="Y168" i="1"/>
  <c r="Y93" i="1"/>
  <c r="Z93" i="1"/>
  <c r="Y221" i="1"/>
  <c r="Z221" i="1"/>
  <c r="Y320" i="1"/>
  <c r="Z320" i="1"/>
  <c r="Z112" i="1"/>
  <c r="Y112" i="1"/>
  <c r="Z56" i="1"/>
  <c r="Y56" i="1"/>
  <c r="Y149" i="1"/>
  <c r="Z149" i="1"/>
  <c r="Y269" i="1"/>
  <c r="Z269" i="1"/>
  <c r="Y341" i="1"/>
  <c r="Z341" i="1"/>
  <c r="Y323" i="1"/>
  <c r="Z323" i="1"/>
  <c r="Y79" i="1"/>
  <c r="Z79" i="1"/>
  <c r="Y301" i="1"/>
  <c r="Z301" i="1"/>
  <c r="Y29" i="1"/>
  <c r="Z29" i="1"/>
  <c r="Y109" i="1"/>
  <c r="Z109" i="1"/>
  <c r="Y229" i="1"/>
  <c r="Z229" i="1"/>
  <c r="Y9" i="1"/>
  <c r="Z9" i="1"/>
  <c r="Y261" i="1"/>
  <c r="Z261" i="1"/>
  <c r="Y176" i="1"/>
  <c r="Z176" i="1"/>
  <c r="Y352" i="1"/>
  <c r="Z352" i="1"/>
  <c r="Y82" i="1"/>
  <c r="Z82" i="1"/>
  <c r="Y163" i="1"/>
  <c r="Z163" i="1"/>
  <c r="Y282" i="1"/>
  <c r="Z282" i="1"/>
  <c r="Y379" i="1"/>
  <c r="Z379" i="1"/>
  <c r="Y75" i="1"/>
  <c r="Z75" i="1"/>
  <c r="Y28" i="1"/>
  <c r="Z28" i="1"/>
  <c r="Y68" i="1"/>
  <c r="Z68" i="1"/>
  <c r="Y132" i="1"/>
  <c r="Z132" i="1"/>
  <c r="Y180" i="1"/>
  <c r="Z180" i="1"/>
  <c r="Y292" i="1"/>
  <c r="Z292" i="1"/>
  <c r="Z167" i="1"/>
  <c r="Y167" i="1"/>
  <c r="Y312" i="1"/>
  <c r="Z312" i="1"/>
  <c r="Y55" i="1"/>
  <c r="Z55" i="1"/>
  <c r="Z32" i="1"/>
  <c r="Y32" i="1"/>
  <c r="Z64" i="1"/>
  <c r="Y64" i="1"/>
  <c r="Y144" i="1"/>
  <c r="Z144" i="1"/>
  <c r="Y344" i="1"/>
  <c r="Z344" i="1"/>
  <c r="Y101" i="1"/>
  <c r="Z101" i="1"/>
  <c r="Y37" i="1"/>
  <c r="Z37" i="1"/>
  <c r="Y117" i="1"/>
  <c r="Z117" i="1"/>
  <c r="Y197" i="1"/>
  <c r="Z197" i="1"/>
  <c r="Y277" i="1"/>
  <c r="Z277" i="1"/>
  <c r="Y381" i="1"/>
  <c r="Z381" i="1"/>
  <c r="Z41" i="1"/>
  <c r="Y41" i="1"/>
  <c r="Z81" i="1"/>
  <c r="Y81" i="1"/>
  <c r="Z257" i="1"/>
  <c r="Y257" i="1"/>
  <c r="Z329" i="1"/>
  <c r="Y329" i="1"/>
  <c r="Z409" i="1"/>
  <c r="Y409" i="1"/>
  <c r="Y66" i="1"/>
  <c r="Z66" i="1"/>
  <c r="Y19" i="1"/>
  <c r="Z19" i="1"/>
  <c r="Y21" i="1"/>
  <c r="Z21" i="1"/>
  <c r="Y253" i="1"/>
  <c r="Z253" i="1"/>
  <c r="Y242" i="1"/>
  <c r="Z242" i="1"/>
  <c r="Y347" i="1"/>
  <c r="Z347" i="1"/>
  <c r="Y116" i="1"/>
  <c r="Z116" i="1"/>
  <c r="Y276" i="1"/>
  <c r="Z276" i="1"/>
  <c r="Z152" i="1"/>
  <c r="Y152" i="1"/>
  <c r="Y240" i="1"/>
  <c r="Z240" i="1"/>
  <c r="Z105" i="1"/>
  <c r="Y105" i="1"/>
  <c r="Y209" i="1"/>
  <c r="Z209" i="1"/>
  <c r="Z289" i="1"/>
  <c r="Y289" i="1"/>
  <c r="Z361" i="1"/>
  <c r="Y361" i="1"/>
  <c r="Y299" i="1"/>
  <c r="Z299" i="1"/>
  <c r="Y189" i="1"/>
  <c r="Z189" i="1"/>
  <c r="Y164" i="1"/>
  <c r="Z164" i="1"/>
  <c r="Z232" i="1"/>
  <c r="Y232" i="1"/>
  <c r="Y177" i="1"/>
  <c r="Z177" i="1"/>
  <c r="Y10" i="1"/>
  <c r="Z10" i="1"/>
  <c r="Y208" i="1"/>
  <c r="Z208" i="1"/>
  <c r="Y114" i="1"/>
  <c r="Z114" i="1"/>
  <c r="Y11" i="1"/>
  <c r="Z11" i="1"/>
  <c r="Y315" i="1"/>
  <c r="Z315" i="1"/>
  <c r="Y91" i="1"/>
  <c r="Z91" i="1"/>
  <c r="Y170" i="1"/>
  <c r="Z170" i="1"/>
  <c r="Y283" i="1"/>
  <c r="Z283" i="1"/>
  <c r="Y36" i="1"/>
  <c r="Z36" i="1"/>
  <c r="Y84" i="1"/>
  <c r="Z84" i="1"/>
  <c r="Y148" i="1"/>
  <c r="Z148" i="1"/>
  <c r="Y212" i="1"/>
  <c r="Z212" i="1"/>
  <c r="Y308" i="1"/>
  <c r="Z308" i="1"/>
  <c r="Y98" i="1"/>
  <c r="Z98" i="1"/>
  <c r="Y356" i="1"/>
  <c r="Z356" i="1"/>
  <c r="Z23" i="1"/>
  <c r="Y23" i="1"/>
  <c r="Z72" i="1"/>
  <c r="Y72" i="1"/>
  <c r="Z40" i="1"/>
  <c r="Y40" i="1"/>
  <c r="Z96" i="1"/>
  <c r="Y96" i="1"/>
  <c r="Z200" i="1"/>
  <c r="Y200" i="1"/>
  <c r="Z360" i="1"/>
  <c r="Y360" i="1"/>
  <c r="Y85" i="1"/>
  <c r="Z85" i="1"/>
  <c r="Y213" i="1"/>
  <c r="Z213" i="1"/>
  <c r="Y325" i="1"/>
  <c r="Z325" i="1"/>
  <c r="Y389" i="1"/>
  <c r="Z389" i="1"/>
  <c r="Z57" i="1"/>
  <c r="Y57" i="1"/>
  <c r="Z89" i="1"/>
  <c r="Y89" i="1"/>
  <c r="Z121" i="1"/>
  <c r="Y121" i="1"/>
  <c r="Y153" i="1"/>
  <c r="Z153" i="1"/>
  <c r="Z273" i="1"/>
  <c r="Y273" i="1"/>
  <c r="Z337" i="1"/>
  <c r="Y337" i="1"/>
  <c r="Z377" i="1"/>
  <c r="Y377" i="1"/>
  <c r="Z417" i="1"/>
  <c r="Y417" i="1"/>
  <c r="Y259" i="1"/>
  <c r="Z259" i="1"/>
  <c r="Y61" i="1"/>
  <c r="Z61" i="1"/>
  <c r="Y59" i="1"/>
  <c r="Z59" i="1"/>
  <c r="Y20" i="1"/>
  <c r="Z20" i="1"/>
  <c r="Z33" i="1"/>
  <c r="Y33" i="1"/>
  <c r="Z249" i="1"/>
  <c r="Y249" i="1"/>
  <c r="Z321" i="1"/>
  <c r="Y321" i="1"/>
  <c r="Y160" i="1"/>
  <c r="Z160" i="1"/>
  <c r="Y196" i="1"/>
  <c r="Z196" i="1"/>
  <c r="Z296" i="1"/>
  <c r="Y296" i="1"/>
  <c r="Y157" i="1"/>
  <c r="Z157" i="1"/>
  <c r="Y317" i="1"/>
  <c r="Z317" i="1"/>
  <c r="Y76" i="1"/>
  <c r="Z76" i="1"/>
  <c r="Y26" i="1"/>
  <c r="Z26" i="1"/>
  <c r="Y202" i="1"/>
  <c r="Z202" i="1"/>
  <c r="Y339" i="1"/>
  <c r="Z339" i="1"/>
  <c r="Y408" i="1"/>
  <c r="Z408" i="1"/>
  <c r="Y178" i="1"/>
  <c r="Z178" i="1"/>
  <c r="Y290" i="1"/>
  <c r="Z290" i="1"/>
  <c r="Y108" i="1"/>
  <c r="Z108" i="1"/>
  <c r="Y271" i="1"/>
  <c r="Z271" i="1"/>
  <c r="Y13" i="1"/>
  <c r="Z13" i="1"/>
  <c r="Y125" i="1"/>
  <c r="Z125" i="1"/>
  <c r="Y165" i="1"/>
  <c r="Z165" i="1"/>
  <c r="Y357" i="1"/>
  <c r="Z357" i="1"/>
  <c r="Y236" i="1"/>
  <c r="Z236" i="1"/>
  <c r="Z161" i="1"/>
  <c r="Y161" i="1"/>
  <c r="Y50" i="1"/>
  <c r="Z50" i="1"/>
  <c r="Y107" i="1"/>
  <c r="Z107" i="1"/>
  <c r="Y60" i="1"/>
  <c r="Z60" i="1"/>
  <c r="Y172" i="1"/>
  <c r="Z172" i="1"/>
  <c r="Y43" i="1"/>
  <c r="Z43" i="1"/>
  <c r="Y266" i="1"/>
  <c r="Z266" i="1"/>
  <c r="Z128" i="1"/>
  <c r="Y128" i="1"/>
  <c r="Y69" i="1"/>
  <c r="Z69" i="1"/>
  <c r="Z73" i="1"/>
  <c r="Y73" i="1"/>
  <c r="Y256" i="1"/>
  <c r="Z256" i="1"/>
  <c r="Y51" i="1"/>
  <c r="Z51" i="1"/>
  <c r="Z24" i="1"/>
  <c r="Y24" i="1"/>
  <c r="Y396" i="1"/>
  <c r="Z396" i="1"/>
  <c r="Y275" i="1"/>
  <c r="Z275" i="1"/>
  <c r="Z88" i="1"/>
  <c r="Y88" i="1"/>
  <c r="Y331" i="1"/>
  <c r="Z331" i="1"/>
  <c r="Y77" i="1"/>
  <c r="Z77" i="1"/>
  <c r="Y237" i="1"/>
  <c r="Z237" i="1"/>
  <c r="Z113" i="1"/>
  <c r="Y113" i="1"/>
  <c r="Z297" i="1"/>
  <c r="Y297" i="1"/>
  <c r="Y92" i="1"/>
  <c r="Z92" i="1"/>
  <c r="Y248" i="1"/>
  <c r="Z248" i="1"/>
  <c r="Y18" i="1"/>
  <c r="Z18" i="1"/>
  <c r="Y35" i="1"/>
  <c r="Z35" i="1"/>
  <c r="Y228" i="1"/>
  <c r="Z228" i="1"/>
  <c r="Y27" i="1"/>
  <c r="Z27" i="1"/>
  <c r="Y171" i="1"/>
  <c r="Z171" i="1"/>
  <c r="Y235" i="1"/>
  <c r="Z235" i="1"/>
  <c r="Y12" i="1"/>
  <c r="Z12" i="1"/>
  <c r="Y184" i="1"/>
  <c r="Z184" i="1"/>
  <c r="Y52" i="1"/>
  <c r="Z52" i="1"/>
  <c r="Y100" i="1"/>
  <c r="Z100" i="1"/>
  <c r="Y156" i="1"/>
  <c r="Z156" i="1"/>
  <c r="Y244" i="1"/>
  <c r="Z244" i="1"/>
  <c r="Y340" i="1"/>
  <c r="Z340" i="1"/>
  <c r="Y124" i="1"/>
  <c r="Z124" i="1"/>
  <c r="Y252" i="1"/>
  <c r="Z252" i="1"/>
  <c r="Z48" i="1"/>
  <c r="Y48" i="1"/>
  <c r="Z120" i="1"/>
  <c r="Y120" i="1"/>
  <c r="Y224" i="1"/>
  <c r="Z224" i="1"/>
  <c r="Y141" i="1"/>
  <c r="Z141" i="1"/>
  <c r="Y181" i="1"/>
  <c r="Z181" i="1"/>
  <c r="Y293" i="1"/>
  <c r="Z293" i="1"/>
  <c r="Y397" i="1"/>
  <c r="Z397" i="1"/>
  <c r="Z17" i="1"/>
  <c r="Y17" i="1"/>
  <c r="Z65" i="1"/>
  <c r="Y65" i="1"/>
  <c r="Z129" i="1"/>
  <c r="Y129" i="1"/>
  <c r="Y193" i="1"/>
  <c r="Z193" i="1"/>
  <c r="Z281" i="1"/>
  <c r="Y281" i="1"/>
  <c r="Z313" i="1"/>
  <c r="Y313" i="1"/>
  <c r="Z353" i="1"/>
  <c r="Y353" i="1"/>
  <c r="Z385" i="1"/>
  <c r="Y385" i="1"/>
  <c r="AH425" i="1" l="1"/>
  <c r="AG425" i="1"/>
  <c r="AB425" i="1"/>
  <c r="AA425" i="1"/>
  <c r="AF10" i="1" l="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40" i="1"/>
  <c r="AF41" i="1"/>
  <c r="AF42" i="1"/>
  <c r="AF43" i="1"/>
  <c r="AF44" i="1"/>
  <c r="AF45" i="1"/>
  <c r="AF46" i="1"/>
  <c r="AF47" i="1"/>
  <c r="AF48" i="1"/>
  <c r="AF49" i="1"/>
  <c r="AF50" i="1"/>
  <c r="AF51" i="1"/>
  <c r="AF52" i="1"/>
  <c r="AF53" i="1"/>
  <c r="AF54" i="1"/>
  <c r="AF55" i="1"/>
  <c r="AF56" i="1"/>
  <c r="AF57" i="1"/>
  <c r="AF58" i="1"/>
  <c r="AF59" i="1"/>
  <c r="AF60" i="1"/>
  <c r="AF61" i="1"/>
  <c r="AF62" i="1"/>
  <c r="AF63" i="1"/>
  <c r="AF64" i="1"/>
  <c r="AF65" i="1"/>
  <c r="AF66" i="1"/>
  <c r="AF67" i="1"/>
  <c r="AF68"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6"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3" i="1"/>
  <c r="AF204" i="1"/>
  <c r="AF205" i="1"/>
  <c r="AF206" i="1"/>
  <c r="AF207"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269" i="1"/>
  <c r="AF270" i="1"/>
  <c r="AF271" i="1"/>
  <c r="AF272" i="1"/>
  <c r="AF273" i="1"/>
  <c r="AF274" i="1"/>
  <c r="AF275" i="1"/>
  <c r="AF276" i="1"/>
  <c r="AF277" i="1"/>
  <c r="AF278" i="1"/>
  <c r="AF279" i="1"/>
  <c r="AF280" i="1"/>
  <c r="AF281" i="1"/>
  <c r="AF282" i="1"/>
  <c r="AF283" i="1"/>
  <c r="AF284" i="1"/>
  <c r="AF285" i="1"/>
  <c r="AF286" i="1"/>
  <c r="AF287" i="1"/>
  <c r="AF288" i="1"/>
  <c r="AF289" i="1"/>
  <c r="AF290" i="1"/>
  <c r="AF291" i="1"/>
  <c r="AF292" i="1"/>
  <c r="AF293" i="1"/>
  <c r="AF294" i="1"/>
  <c r="AF295" i="1"/>
  <c r="AF296" i="1"/>
  <c r="AF297" i="1"/>
  <c r="AF298" i="1"/>
  <c r="AF299" i="1"/>
  <c r="AF300" i="1"/>
  <c r="AF301" i="1"/>
  <c r="AF302" i="1"/>
  <c r="AF303" i="1"/>
  <c r="AF304" i="1"/>
  <c r="AF305" i="1"/>
  <c r="AF306" i="1"/>
  <c r="AF307" i="1"/>
  <c r="AF308" i="1"/>
  <c r="AF309" i="1"/>
  <c r="AF310" i="1"/>
  <c r="AF311" i="1"/>
  <c r="AF312" i="1"/>
  <c r="AF313" i="1"/>
  <c r="AF314" i="1"/>
  <c r="AF315" i="1"/>
  <c r="AF316" i="1"/>
  <c r="AF317" i="1"/>
  <c r="AF318" i="1"/>
  <c r="AF319" i="1"/>
  <c r="AF320" i="1"/>
  <c r="AF321" i="1"/>
  <c r="AF322" i="1"/>
  <c r="AF323" i="1"/>
  <c r="AF324" i="1"/>
  <c r="AF325" i="1"/>
  <c r="AF326" i="1"/>
  <c r="AF327" i="1"/>
  <c r="AF328" i="1"/>
  <c r="AF329" i="1"/>
  <c r="AF330" i="1"/>
  <c r="AF331" i="1"/>
  <c r="AF332" i="1"/>
  <c r="AF333" i="1"/>
  <c r="AF334" i="1"/>
  <c r="AF335" i="1"/>
  <c r="AF336" i="1"/>
  <c r="AF337" i="1"/>
  <c r="AF338" i="1"/>
  <c r="AF339" i="1"/>
  <c r="AF340" i="1"/>
  <c r="AF341" i="1"/>
  <c r="AF342" i="1"/>
  <c r="AF343" i="1"/>
  <c r="AF344" i="1"/>
  <c r="AF345" i="1"/>
  <c r="AF346" i="1"/>
  <c r="AF347" i="1"/>
  <c r="AF348" i="1"/>
  <c r="AF349" i="1"/>
  <c r="AF350" i="1"/>
  <c r="AF351" i="1"/>
  <c r="AF352" i="1"/>
  <c r="AF353" i="1"/>
  <c r="AF354" i="1"/>
  <c r="AF355" i="1"/>
  <c r="AF356" i="1"/>
  <c r="AF357" i="1"/>
  <c r="AF358" i="1"/>
  <c r="AF359" i="1"/>
  <c r="AF360" i="1"/>
  <c r="AF361" i="1"/>
  <c r="AF362" i="1"/>
  <c r="AF363" i="1"/>
  <c r="AF364" i="1"/>
  <c r="AF365" i="1"/>
  <c r="AF366" i="1"/>
  <c r="AF367" i="1"/>
  <c r="AF368" i="1"/>
  <c r="AF369" i="1"/>
  <c r="AF370" i="1"/>
  <c r="AF371" i="1"/>
  <c r="AF372" i="1"/>
  <c r="AF373" i="1"/>
  <c r="AF374" i="1"/>
  <c r="AF375" i="1"/>
  <c r="AF376" i="1"/>
  <c r="AF377" i="1"/>
  <c r="AF378" i="1"/>
  <c r="AF379" i="1"/>
  <c r="AF380" i="1"/>
  <c r="AF381" i="1"/>
  <c r="AF382" i="1"/>
  <c r="AF383" i="1"/>
  <c r="AF384" i="1"/>
  <c r="AF385" i="1"/>
  <c r="AF386" i="1"/>
  <c r="AF387" i="1"/>
  <c r="AF388" i="1"/>
  <c r="AF389" i="1"/>
  <c r="AF390" i="1"/>
  <c r="AF391" i="1"/>
  <c r="AF392" i="1"/>
  <c r="AF393" i="1"/>
  <c r="AF394" i="1"/>
  <c r="AF395" i="1"/>
  <c r="AF396" i="1"/>
  <c r="AF397" i="1"/>
  <c r="AF398" i="1"/>
  <c r="AF399" i="1"/>
  <c r="AF400" i="1"/>
  <c r="AF401" i="1"/>
  <c r="AF402" i="1"/>
  <c r="AF403" i="1"/>
  <c r="AF404" i="1"/>
  <c r="AF405" i="1"/>
  <c r="AF406" i="1"/>
  <c r="AF407" i="1"/>
  <c r="AF408" i="1"/>
  <c r="AF409" i="1"/>
  <c r="AF410" i="1"/>
  <c r="AF411" i="1"/>
  <c r="AF412" i="1"/>
  <c r="AF413" i="1"/>
  <c r="AF414" i="1"/>
  <c r="AF415" i="1"/>
  <c r="AF416" i="1"/>
  <c r="AF417" i="1"/>
  <c r="AF418" i="1"/>
  <c r="AF419" i="1"/>
  <c r="AF420" i="1"/>
  <c r="AF421" i="1"/>
  <c r="AF422" i="1"/>
  <c r="AF423" i="1"/>
  <c r="AF424" i="1"/>
  <c r="AF9" i="1"/>
</calcChain>
</file>

<file path=xl/sharedStrings.xml><?xml version="1.0" encoding="utf-8"?>
<sst xmlns="http://schemas.openxmlformats.org/spreadsheetml/2006/main" count="6797" uniqueCount="1947">
  <si>
    <t>FREDDY PERALTA</t>
  </si>
  <si>
    <t>FOMENTO DE DESARROLLO TURISTICO</t>
  </si>
  <si>
    <t>Principales Logros: Programa de capacitación para el sector pesquero artesanal y su núcleo familiar; Entrega de permiso de pesca a pescadores artesanales; Ejecución del Ciclo de capacitaciones de la Plataforma de Diálogo de la pesquería del Dorado; Reunión del Comité Científico Asesor de la Comisión Interamericana del Atún Tropical. Esta reunión es uno de los pilares fundamentales para la adopción de medidas de manejo y conservación de los atunes tropicales y fauna acompañante en el Océano Pacífico Oriental.</t>
  </si>
  <si>
    <t>Número de estudiantes matriculados en el ejercicio fiscal 2021.</t>
  </si>
  <si>
    <t>Ejecución del presupuesto del 43.08%</t>
  </si>
  <si>
    <t>Se ha cumplido con el pago de remuneraciones al personal administrativo, así como la ejecución de las metas de las unidades de apoyo</t>
  </si>
  <si>
    <t>Al finalizar el primer trimestre 2021, se alcanzó un 20,75% de ejecución presupuestaria en relación al codificado al 31/03/2021. Este programa permite fortalecer la infraestructura física tecnológica y de talento humano de la institución, con el fin de brindar un servicio de calidad a los usuarios</t>
  </si>
  <si>
    <t>No se programaron metas al primer trimestre</t>
  </si>
  <si>
    <t>Asesoría y patrocinio legal gratuito para la defensa de los derechos y cumplimiento de garantías Constitucionales.</t>
  </si>
  <si>
    <t>HENRRY ERAZO</t>
  </si>
  <si>
    <t>CONSERVACION DE LOS RECURSOS NATURALES Y MEJORAMIENTO DE LA CALIDAD AMBIENTAL</t>
  </si>
  <si>
    <t>Año 2021 (Enero - Marzo) Se elaboraron 2 estudios: Crucero de prospección hidroacústico y pesca comprobatoria de peces pelágicos pequeños Informe ejecutivo y Crucero de prospección hidroacústica y pesca Comprobatoria con barcos pesqueros comerciales. Se prepararon 2 estudios con Criterios científico técnicos y  recomendaciones para la  Implementación de la veda al recurso camarón marino temporada 2020-2021: y Análisis reproductivo del camarón pomada durante la veda 2020-2021. (Propuesta de seguimiento durante la veda). Se capacitaron a 140 personas sobre: Redes experimentales de arrastre de fondo artesanal, monitoreo participativo, fundamentos técnicos para que la veda reproductiva del cangrejo rojo.</t>
  </si>
  <si>
    <t>Carlos García</t>
  </si>
  <si>
    <t>kilometros de vías no urbanas intervenidas
Personas en estado irregular notificadas con inicio de proceso administrativo
Becas Adjudicadas
Ciudadanos de los sectores productivos de la provincia capacitados</t>
  </si>
  <si>
    <t>CONFERENCIA PLURINACIONAL E INTERCULTURAL DE SOBERANIA ALIMENTARIA</t>
  </si>
  <si>
    <t>ALUMNOS GRADUADOS</t>
  </si>
  <si>
    <t>Se han atendido las obligaciones relativas a gastos operacionales de la institución y para el pago de las remuneraciones del personal de los procesos Gobernante y Adjetivos de Asesoría y Apoyo, por lo que no existen obligaciones pendientes por estos conceptos</t>
  </si>
  <si>
    <t>1768027070001</t>
  </si>
  <si>
    <t>El porcentaje de ejecución en este periodo corresponde al avance de la gestión de actividades y metas planteadas de la unidades administrativas de apoyo al SNAI.</t>
  </si>
  <si>
    <t>Se cumplió con la programación prevista para el primer trimestre de 2021</t>
  </si>
  <si>
    <t>26.68% de vías no urbanas intervenidas(km)
119% de personas en estado irregular notificadas con inicio de proceso administrativo</t>
  </si>
  <si>
    <t>Presupuesto asignado para la adquisición de equipos médicos y mantenimiento de equipos médicos por vigencia tecnológica  adquiridos en el 2018</t>
  </si>
  <si>
    <t>jimmy marchan</t>
  </si>
  <si>
    <t>En el segundo trimestre del año 2021, se han titulado 295 egresados, considerando el corte del 01 de abril al 30 de junio.</t>
  </si>
  <si>
    <t>Se cumplió con lo programado.</t>
  </si>
  <si>
    <t>54</t>
  </si>
  <si>
    <t>AGENCIA DE ASEGURAMIENTO DE LA CALIDAD DE SERVICIOS DE SALUD Y MEDICINA PREPAGADA ACESS</t>
  </si>
  <si>
    <t>Se cuenta con 29 investigaciones en Biotecnología, biodiversidad, desarrollo local y emprendimientos sustentables, bioconocimientos y desarrollo industrial, ciencias sociales y humanas, se logró la publicación de 15 publicaciones científicas realizadas por docentes.</t>
  </si>
  <si>
    <t>1768174880001</t>
  </si>
  <si>
    <t>Para el presente Ejercicio Fiscal se tenía planificado Trabajar la ejecución presupuestaria con la plataforma informática SINAFIP, sin embargo, a finales del mes de enero del presente año el Ministerio de Economía y Finanzas regresó a la plataforma informatica eSIGEF, este movimiento afectó el correcto desenvolvimiento de las actividades planificadas por la Institución.</t>
  </si>
  <si>
    <t>1760005460001</t>
  </si>
  <si>
    <t>monserrate armijos nuñez</t>
  </si>
  <si>
    <t>DIRECCION NACIONAL DE LA POLICIA JUDICIAL</t>
  </si>
  <si>
    <t>1768174610001</t>
  </si>
  <si>
    <t>Indicador discreto: para el año 2021 se prevé atender a 18.907 personas con discapacidad. Al mes de marzo se atendió a 18.604 usuarios en las diferentes modalidades de servicios Casas de Referencia y Acogida, Centros Diurnos de Desarrollo Integral y Atención en el Hogar y la Comunidad, lo que representa el 98,40%. La ejecución presupuestaria es del 4.02%.</t>
  </si>
  <si>
    <t>Banco de Suelos</t>
  </si>
  <si>
    <t>Al culminar el primer semestre del año 2021 se cuenta con  34 proyectos de vinculación con la sociedad. Se firmaron 60 convenios especificos de vinculación y 109 convenios de Prácticas Pre Profesionales.</t>
  </si>
  <si>
    <t>El número total de atenciones corresponde a las atenciones realizadas en emergencia, consulta externa y hospitalización</t>
  </si>
  <si>
    <t>INVESTIGACIONES CIENTÍFICAS APROBADAS</t>
  </si>
  <si>
    <t>Número de actividades de sensibilización para usuarios y usuarias en rutas de atención a víctimas de violencia de género.</t>
  </si>
  <si>
    <t>Palacios Vera Liber Humberto</t>
  </si>
  <si>
    <t>SECRETARIA TECNICA DE LA CIRCUNSCRIPCION TERRITORIAL ESPECIAL AMAZONICA - STCA</t>
  </si>
  <si>
    <t>Pago de los ítems: Equipos Sistemas y Paquetes Informáticos, Maquinarias y Equipos, Mobiliarios y Vehículos en Cuenca</t>
  </si>
  <si>
    <t>BACHILLERATO</t>
  </si>
  <si>
    <t>Número de Pruebas Especializadas de Laboratorio realizadas por los Centros de Referencia Nacional</t>
  </si>
  <si>
    <t>(12) PROYECTOS DE VINCULACIÓN SE ENCUENTRAN FINANCIADOS CON FUENTE DE INVERSIÓN Y 8 CON GASTO CORRIENTE.  LOS PROYECTOS CON FUENTE DE INVERSIÓN SE ENCUENTRAAN EN ESPERA DEL DICTAMEN DE INCLUSIÓN DE PARTE DE LA STP</t>
  </si>
  <si>
    <t>Un valor de $ 2 391 948.45 corresponde a gasto corriente que corresponde al 15 %, y un valor de $ 12 482 586.94 se encuentra en el grupo de gasto 84 les para proyectos de inversión a ser transferidos; es por eso que el nivel de ejecución es muy bajo en cedula presupuestaria del sistema Esigef.</t>
  </si>
  <si>
    <t>* A Marzo del 2021, el número de pacientes derivados fue de 32.615 usuarios/ con un  monto devengado de $. 41.121.631,18.
*Con el decreto de austeridad el tema de derivación Nacional e Internacional se ha limitado por lo que se ha visto la necesidad de optimizar la compra de servicios (priorizar la compra de servicios basado en Triaje de Manchester 1 y 2), crear estrategias para conseguir nuevas fuentes de financiamiento.</t>
  </si>
  <si>
    <t>-</t>
  </si>
  <si>
    <t>DRA. GULNARA BORJA</t>
  </si>
  <si>
    <t>PROYECTOS EJECUTADOS CON LA PARTICIPACIÓN DE LA COMUNIDAD</t>
  </si>
  <si>
    <t>Sin resultado</t>
  </si>
  <si>
    <t>Gestión y trámite de admisión, sustanciación y resolución de causas constitucionales.</t>
  </si>
  <si>
    <t>* Suscripción de 21 convenios a nivel nacional, 16 centros de atención y 5 casas de acogida, las cuales brindan atenciones a víctimas de violencia intrafamiliar y/o sexual.</t>
  </si>
  <si>
    <t>HABITAT Y ASENTAMIENTOS HUMANOS</t>
  </si>
  <si>
    <t>LOGROS: el pago oportuno de sueldos y beneficios de ley; pagos de contratos varios por planillas de servicio de aseo, servicio de correspondencia, servicio de outsourcing de impresión, fotocopiado y escaneo, servicios profesionales, suministros de oficina, seguridad por transporte de valores; adquisición de insumos y equipos de protección para personal de servicios generales, mantenimiento de transformadores, mantenimiento de mobiliarios, mantenimiento de pozos sépticos y de tapas de aguas servidas del edificio matriz. El resultado de la meta programada está dada conforme a la relación de los procesos  ejecutados versus los procesos planificados.</t>
  </si>
  <si>
    <t>IVELISE WONG</t>
  </si>
  <si>
    <t>UNIVERSIDAD TECNICA DEL NORTE</t>
  </si>
  <si>
    <t>GESTION DEL REGISTRO SOCIAL</t>
  </si>
  <si>
    <t>2.831 comunicaciones del sector público o privado en respuesta a consultas4 solicitudes de convenios de pago de coactivas.
3 registros de medidas cautelares casos especiales.
19 eventos de capacitación.
7 solicitudes de convenio de pago 50% contribuciones.
5 solicitudes de convenios de pago de coactivas.
1.067.564 accesos a portales de información, estudios  y publicaciones de la SCVS.
3 estudios y 4 artículos científicos realizados sobre el sector societario. 
Ampliación en el campo de observaciones de los trámites.
Inducción realizadas a nuevos servidores de la institución del código de ética y elementos orientadores de la institución.
Desarrollo de botón de pago en línea.</t>
  </si>
  <si>
    <t>MINISTERIO DEL DEPORTE</t>
  </si>
  <si>
    <t>PROTECCION SOCIAL A LA FAMILIA ASEGURAMIENTO NO CONTRIBUTIVO INCLUSION ECONOMICA Y MOVILIDAD SOCIAL</t>
  </si>
  <si>
    <t>Estudiantes que han recibido textos escolares</t>
  </si>
  <si>
    <t>Número de estudiantes matriculados en las ofertas educativas extraordinarias en los Centros de Privación de Libertad.</t>
  </si>
  <si>
    <t>Se refiere gestión del Viceministerio de Economía y su para la generación de políticas económicas.</t>
  </si>
  <si>
    <t>Andrea Carolina Sanchez Aguirre</t>
  </si>
  <si>
    <t>Indicador discreto: Durante el primer trimestre se alcanzó el 97% de cumplimiento con respecto a la microplanificación 2021. A junio se registró una cobertura de 47.881 personas adultas mayores en condiciones de pobreza, pobreza extrema y vulnerabilidad en los diferentes servicios de atención y cuidado gerontológico.</t>
  </si>
  <si>
    <t>LA JUNTA NACIONAL DE DEFENSA DEL ARTESANO HA VENIDO TRABAJANDO DE MANERA PRESENCIAL, A PESAR QUE NOS ENCONTRAMOS EN EMERGENCIA SANITARIA SE HA CUMPLIDO CON LO ESTABLECIDO PARA EL SEGUNDO TRIMESTRE 2021.</t>
  </si>
  <si>
    <t>INVESTIGACION DESARROLLO  INNOVACION Y O TRANSFERENCIA TECNOLOGICA</t>
  </si>
  <si>
    <t>0968511110001</t>
  </si>
  <si>
    <t>Proyectos regulatorios eléctricos, Estadística Anual Multianual, Atlas Sector Eléctrico Ecuatoriano, Balance Nacional Energía, estudios eléctricos, control entes, análisis 9 reportes hidrocarburíferos, estadística hidrocarburífera, reportes producción Petróleo Neto Campo y Gas Natural campo 45.241.501 barriles petróleo neto, control producción preparación derivados Refinerías, 648 inspecciones técnicas y control, 211 autorizaciones a usuarios finales, monitoreo 18 áreas hidrocarburíferas y eliminación de 559 tags plataforma SCADA, elaboración bases datos, atención denuncias ciudadanas hidrocarburos, atención 38 denuncias minería ilegal, seguimiento control concesiones mineras, 3 operativos minería ilegal, actualización base datos y otorgación 389 certificados exportación minerales.</t>
  </si>
  <si>
    <t>SE HA CUMPLIDO CON 425 ALUMNOS GRADUADOS EN EL TERCER Y CUARTO NIVEL. SE CUENTA CON 142 DOCENTES, EL 91% TIENE CUARTO NIVEL; DE LOS CUALES 12 DOCENTES TIENEN TÍTULO PHD.</t>
  </si>
  <si>
    <t>A través de éste programa se ha podido cumplir con los sueldos y salarios del personal administrativo y de servicios, seguridad y
vigilancia, servicios básicos tales como electricidad, internet, telefonía, etc, además de los respectivos seguros.</t>
  </si>
  <si>
    <t>Investigaciones Científicas desarrolladas por el personal de la UNACH registradas en el OBS</t>
  </si>
  <si>
    <t>1760000310001</t>
  </si>
  <si>
    <t>FOMENTO AL DEPORTE DE ALTO RENDIMIENTO</t>
  </si>
  <si>
    <t>Se han ejecutado las actividades según lo planificado en el POA en este trimestre</t>
  </si>
  <si>
    <t>MINISTERIO DE GOBIERNO</t>
  </si>
  <si>
    <t>En el primer semestre del 2021 se alcanzó el 93.25% del Nivel de Satisfacción del Usuario Externo; el indicador Porcentaje de optimización Cero Papeles con el Sistema de Gestión Documental Quipux, cerró el mes de junio con el 95,79% de documentos generados con el uso de firma electrónica y el Porcentaje de Cumplimiento del Plan Estratégico de Mejora del Clima Laboral, se cumplió al 100%.</t>
  </si>
  <si>
    <t>0968518040001</t>
  </si>
  <si>
    <t>18.88% de causas resueltas en función de las causas ingresadas y resueltas de enero a junio del año 2021 por el Tribunal Contencioso Electoral. 
(FUENTE: SECRETARÍA GENERAL (Memorando TCE-SG-2021-0481-M de 12 julio 2021)</t>
  </si>
  <si>
    <t>Alumnos graduados</t>
  </si>
  <si>
    <t>AUTORIDAD PORTUARIA DE MANTA</t>
  </si>
  <si>
    <t>REGULACION Y CONTROL ADUANERO</t>
  </si>
  <si>
    <t>1768120520001</t>
  </si>
  <si>
    <t>PLANIFICACIÓN ACADÉMICA EN EJECUCIÓN</t>
  </si>
  <si>
    <t>SE CUMPLIO CON LA PROGRAMACION EN EL PRIMER TRIMESTRE, SE ESTA HACIENDO SEGUIMIENTO AL MINISTERIO DE ECONOMIA FINANZAS POR EL, pronunciamiento de disponibilidad de financiamiento para poder continuar con la ejecución del proyecto de inversión Implementación de VTS (Control de Tráfico Marítimo);</t>
  </si>
  <si>
    <t>Actualización de los actores en apoyo al funcionamiento del Sistema Nacional de Salud</t>
  </si>
  <si>
    <t>Codificado 1er trimestre USD. 5.351.642,80,  ejecutado 1er trimestre: USD. 1.263.818,19
(23,62% porcentaje de ejecución presupuestaria anual).
Logros:
a) 2.383 pericias en el ámbito de Medicina Legal
b) 34.266 pericias en el ámbito de Ciencias Forenses
c) 28 inhumaciones de cadáveres no identificados, identificados y no retirados
d) 4 Comisiones Técnicas activas en el desarrollo de instrumentos metodológicos
e) 2 Eventos de Capacitación Especializada de manera virtual
f) 2 Convenios de Cooperación Interinstitucional de índole académico, suscritos con entidades de educación superior
g) 3 Convenios de Cooperación Interinstitucional</t>
  </si>
  <si>
    <t>PAGO AL PERSONAL ADMINISTRATIVO Y OBREROS, BIENES Y SERVICIOS DE CONSUMO, GASTOS JUBILARES Y OTROS GASTOS CORRIENTES PARA EL NORMAL DESARROLLO DE LAS ACTIVIDADES INSTITUCIONALES</t>
  </si>
  <si>
    <t>Programa referente a las actividades resultantes de los procesos de asesoría y apoyo de la institución. Durante el primer semestre se evidencia un cumplimiento del 50% frente al 50% programado</t>
  </si>
  <si>
    <t>Soledad Narciza tsenkush chamik</t>
  </si>
  <si>
    <t>Durante el primer trimestre del ejercicio fiscal 2021, se han cumplido con las acciones programadas y dar cumplimiento a lo planificado.</t>
  </si>
  <si>
    <t>La programación y resultado de cada trimestre no son acumulables, 3.146.155 niños y niñas de Educación General Básica matriculados en instituciones educativas fiscales en el periodo escolar 2020-2021 (Costa y Sierra), fuente Archivo Maestro de Instituciones Educativas - AMIE, 31-mar-2021.</t>
  </si>
  <si>
    <t>Año 2021 (Enero - Marzo) Se registró una ejecución presupuestaria de 22.49% a marzo 2021, 66.67% Porcentaje de cumplimiento de planes de acción de mejora de la gestión institucional, 76.77% Porcentaje de optimización Cero Papeles con el Sistema de Gestión Documental Quipux, 21% Porcentaje de Cumplimiento del Plan Estratégico de Mejora del Clima Laboral</t>
  </si>
  <si>
    <t>Proyectos ejecutados con la participación de la colectividad</t>
  </si>
  <si>
    <t>SINA MONDAVI SOBBI</t>
  </si>
  <si>
    <t>1768147720001</t>
  </si>
  <si>
    <t>MINISTERIO  DE TURISMO</t>
  </si>
  <si>
    <t>Cumplimiento conforme lo programado</t>
  </si>
  <si>
    <t>Se realizaron 1.689 monitoreos en musáceas sin detección de Fusarium oxysporum f. sp. cubense (Foc R4T), por lo que se mantiene el estatus de Ecuador como país sin presencia de la plaga.Solicitud de Certificado Zoosanitario de Exportación de Mascotas: En conjunto con la Dirección de Comunicación Social, se procedió a sistematizar el formulario en línea para que los usuarios puedan solicitar la emisión del CZE para la salida de mascotas, esto permite brindar una atención más oportuna y eficaz al usuario requirente.Aprobación de formatos de etiquetas bajo la Resolución 2075 - Sistema globalmente armonizado SGA. Actualmente en Ecuador existen 1 112 UPA certificadas con Buenas Prácticas Agropecuarias, de las cuales en el periodo de enero a marzo se han certificado 259 UPA.</t>
  </si>
  <si>
    <t>CONTROL OPERATIVO E INVESTIGACION DE ACCIDENTES DE TRANSITO A NIVEL NACIONAL</t>
  </si>
  <si>
    <t>Se cumplio con la planificacion Operativa Anual , a fin de  apoyar a los objetivos institucionales.</t>
  </si>
  <si>
    <t>La unidad de apoyo a través de la gestión del personal técnico ha permitido incrementar la cobertura de servicios de transporte aéreo</t>
  </si>
  <si>
    <t>LAS BECAS A ESTUDIANTES SE ENCUENTRAN PLANIFICADAS PARA ENTREGAR DURANTE EL II TRIMESTRE DEL AÑO, DE ACUERDO A CONVOCATORIA REALIZADA POR LA COORDINACION DE BIENESTAR.  LOS ESTUDIANTES GRADUADOOS CORRESPONDEN A LAS CARRERAS DE ECOTURISMO, AUDITORIA, COMERCIO EXTERIOR, ADM. EMPRESAS AGROPECUARIAS</t>
  </si>
  <si>
    <t>0160001240001</t>
  </si>
  <si>
    <t>Programa atado a grupo de gasto no permanente (inversión)</t>
  </si>
  <si>
    <t>INVESTIGACION DESARROLLO INNOVACION Y/O TRANSFERENCIA TECNOLOGICA</t>
  </si>
  <si>
    <t>Betty Sánchez sánchez</t>
  </si>
  <si>
    <t>monica andrango</t>
  </si>
  <si>
    <t>¿ Se han elaborado 89 resoluciones de Patentes de Invención
¿ Se han realizado y despachado 66 búsquedas entre patentes de invención. modelos de utilidad y diseños industriales.
¿ Se resolvió 3.452 solicitudes de registro de signos distintivos.
¿ Se notificaron un total de 301 actos administrativos entre resoluciones y autos inhibitorios
¿ Se notificaron 239 providencias en el órgano Colegiado de Derechos Intelectuales.
¿ Se emitió 11 resoluciones de tutelas administrativas.
¿ Se registraron un total de 550 solicitudes ingresadas a la Unidad de Registro de la Dirección Nacional de Derechos de Autor y Derechos Conexos.
¿ Se ha realizado  10 depósitos voluntarios de los conocimientos tradicionales de diferentes comunidades</t>
  </si>
  <si>
    <t>Jaqueline Jimenez</t>
  </si>
  <si>
    <t>1.Se ha realizan 2 exposiciones en los repositorios de MCYP y se ha logrado que 881.799 visitante los repositorios, 269 bienes culturales y patrimoniales en los Archivos Históricos investigados,491 bienes bibliográficos y recursos consultados en las Bibliotecas. 2.Informe técnico Desarrollando capacidades locales para la implementación del turismo patrimonial comunitario integrando el QHAPAQ ÑAN en Bolivia, Perú y Ecuador- etapa 2.</t>
  </si>
  <si>
    <t>Se ha cumplido con lo establecido, fortaleciendo las medidas de bioseguridad tanto previo al ingreso como en territorio conla finalidad de ir reduciendo el índice de ingreso de especies introducidas a las islas Galápagos al 0.16 y reduciendo el índice de establecimiento y propagación de especies introducidas al 0.18 que se espera cerrar en el primer semestre.</t>
  </si>
  <si>
    <t>La Institución cuenta con un Plan de Vinculación actualizado que fue aprobada por el Honorable Consejo Universitario en sesión ordinaria con Resolución: 2385-CU--2018 del 20 de noviembre, el mismo que está vigente a la fecha. Para el periodo académico: octubre 2020- febrero 2021, la Universidad participa con cuatro programas ; en el que se aprobaron en el primer trimestre 35 proyectos, con la asistencia técnica de 45 docentes, se insertó a 841 estudiantes y se benefició 5.291 personas, los mismos que fueron aprobados con Resolución: UTA-CONVISO-2020-0051.</t>
  </si>
  <si>
    <t>NÚMERO</t>
  </si>
  <si>
    <t>Este indicador se reporta de forma semestral, considerando el plazo que se necesita para que las  publicaciones científicas realizadas en medios indexados sean reconocidos internacionalmente</t>
  </si>
  <si>
    <t>Al mes de junio de 2021, 481.235 documentos fueron generados en el sistema Quipux de los cuales 427.420 cuentan con firma electrónica. Este indicador es configuración discreta y la meta trimestral es del 70% que se encuentra cumplida.</t>
  </si>
  <si>
    <t>FOMENTO DE LA INSERCION ESTRATEGICA ECONOMICA Y COMERCIAL</t>
  </si>
  <si>
    <t>Porcentaje de cobertura de servicio público de energía eléctrica</t>
  </si>
  <si>
    <t>pedro mora</t>
  </si>
  <si>
    <t>Pago del servicio de alimentación a personas adultas privadas de la libertad y a adolescentes infractores de los 53 Centros de Privación de Libertad y Centros de Adolescentes Infractores a nivel nacional; brindando este servicio a un promedio mensual de 38.760 privados de la libertad y 360 adolescentes infractores.</t>
  </si>
  <si>
    <t>Considerando que el sistema no permite ingresar indicadores de reducción y el objetivo de este indicador es que las declaraciones con otros canales de aforo diferente al automatico disminuyan, se ha colocado meta únicamente en el último trimestre reflejando a dónde buscamos llegar al final del año 2021. Con el antecedente expuesto, se informa que los resultados al 1er trimestre es que el 17.8%  de las declaraciones tuvieron un canal de aforo diferente al automático, lo cual fue mejor al planteado (23% a ese mismo período).</t>
  </si>
  <si>
    <t>En el programa 91 Seguridad Integral contempla la atención médica en cuales el personal policial y sus familiares son derivados a las diferentes casas de salud que se encuentra dentro de la Red Integral de salud, debido a la emergencia sanitaria.</t>
  </si>
  <si>
    <t>sandra zurita</t>
  </si>
  <si>
    <t>porcentaje</t>
  </si>
  <si>
    <t>Se implementó un modelo óptimo desde la planificación institucional, el cual estabilizó y mejoró la eficiencia en la estructura organizacional y se obtuvo una adecuada ejecución y utilización de los recursos administrativos, financieros, de talento humano y tecnológico para el cumplimiento de la misión institucional, resultando:
- 12 eventos de capacitación organizados y/o gestionados por la Unidad de Talento Humano. 
- 34 servidores que participaron en, al menos, un evento de capacitación.</t>
  </si>
  <si>
    <t>Estudiantes en edad escolar matriculados en bachillerato</t>
  </si>
  <si>
    <t>Se registra meta 0 en el periodo de evaluación, el indicador es discreto por periodo, no acumula resultados y es semestral. Enero-Marzo 2021 se abasteció una demanda de potencia máxima del país de 4101.7 MW con un pico de 4346 MW considerando exportaciones; y, en el ámbito nacional 6691.7 GWh de demanda de energía, mediante el despacho económico de los recursos de generación, minimizando el costo de operación. Se obtuvo una participación de generación renovable total del 93.7%; 93.4% generación hidroeléctrica y 0.3% de otras fuentes no convencionales. La operación del sistema fue autónoma, se coordinaron importaciones especialmente por la ejecución de mantenimientos (7.8 GWh) con un aporte del 0.11%. Se programaron exportaciones por un volumen de 174.9 GWh; 100% fueron vendidos a Colombia.</t>
  </si>
  <si>
    <t>No se planificaron metas para el segundo Trimestre - INDICADOR ANUAL</t>
  </si>
  <si>
    <t>GESTION PARA EL FORTALECIMIENTO PENAL</t>
  </si>
  <si>
    <t>Las metas registradas corresponden al indicador "Ahorro de combustibles en BEP por la Optimización de Generación Eléctrica y Eficiencia Energética en el Sector de Hidrocarburos".</t>
  </si>
  <si>
    <t>FORTALECIMIENTO INSTITUCIONAL</t>
  </si>
  <si>
    <t>Se obtuvo el 23.05% de ejecución presupuestaria, devengando USD 2.321.231,14 del presupuesto asignado</t>
  </si>
  <si>
    <t>La Universidad Estatal Amazónica, en el periodo reportado sgún las planificaciones  para gradiación por lo que valor corresponde a 0 según la meta.</t>
  </si>
  <si>
    <t>Garantizar sitios de visita y educación ambiental acordes al buen vivir Isleño.</t>
  </si>
  <si>
    <t>Adquisición de medicamentos, insumos, dispositivos medicos,vacunas COVID 19 entre otros para  la atención integral de enfermedades estrategias de impacto en salud pública</t>
  </si>
  <si>
    <t>CONSEJO NACIONAL PARA LA  IGUALDAD DE MOVILIDAD HUMANA</t>
  </si>
  <si>
    <t>Número</t>
  </si>
  <si>
    <t>EL PORCENTAJE DE EJECUCIÓN REFLEJA EL CUMPLIMIENTO DE ESTE OBJETIVO</t>
  </si>
  <si>
    <t>Actividades que son ejecutadas para la gestión Institucional, en donde se desarrollan acciones para el desenvolvimiento diario que permite el fortalecimiento institucional, como pago de salarios y beneficios sociales, servicios básicos, obligaciones por jubilaciones patronales, seguros.</t>
  </si>
  <si>
    <t>INSTITUTO OCEANOGRÁFICO Y ANTÁRTICO DE LA ARMADA</t>
  </si>
  <si>
    <t>viviana cobos</t>
  </si>
  <si>
    <t>Se obtuvo el 45,11% de ejecución presupuestaria, devengando 1.999.494,37 del presupuesto codificado</t>
  </si>
  <si>
    <t>1768178790001</t>
  </si>
  <si>
    <t>I TRIMESTRE: SE CUMPLIÓ LA META PROGRAMADA DEL 30%, EN RELACIÓN AL RESULTADO DEL PERÍODO, SE DETALLA LOS SERVICIOS QUE SE BRINDA: EMISIÓN DE PERMISOS DE FUNCIONAMIENTO PARA ESTABLECIMIENTOS DE SALUD, REGISTRO DE TÍTULOS DE PROFESIONALES DE SALUD, ENTREGA DE BLOCKS DE RECETARIOS PARA PRESCRIPCIÓN DE MEDICAMENTOS SUJETOS A FISCALIZACIÓN, ENTRE OTROS.</t>
  </si>
  <si>
    <t>Según la información del responsable del área de investigación,  transcribimos lo recibido vía e-mail: No está previsto iniciarse ningún nuevo proyecto en lo que resta del año 2021 dada la dificultad de ejecución por la Pandemia y se trabaja en una nueva proyección de 6 proyectos de investigación aplicada a ejecutarse a partir del 2021 con la visión de dar soluciones a problemáticas de la provincia de Pastaza según Plan de Ordenamiento Territorial 2019-2025.</t>
  </si>
  <si>
    <t>14 autorizaciones de oferta pública y emisión de valores.
16 inscripciones de entes de mercado de valores en el Catastro Público del Mercado de Valores.
59 requerimientos de información.
490 trámites atención a usuarios vía web.
Implementación de validaciones de apoderados y accionistas en el Sistema de Soc. Extranjeras.
Sistema de registro de manuales de lavado de activos y financiamiento de delitos.
Mejoras al Sistema de Mercado de Valores para actualizar las denominaciones de los Negocios Fiduciarios inscritos.
Las actividades de control in situ que realiza la Superintendencia de Compañías, Valores y Seguros se han visto restringidas por las medidas para prevenir el contagio de COVID 19 establecidasl.</t>
  </si>
  <si>
    <t>En este programa se cumple de acuerdo a lo programado.</t>
  </si>
  <si>
    <t>INSTITUTO NACIONAL DE DONACIÓN Y TRANSPLANTES DE ÓRGANOS TEJIDOS Y CÉLULAS - INDOT</t>
  </si>
  <si>
    <t>90</t>
  </si>
  <si>
    <t>1790819434001</t>
  </si>
  <si>
    <t>1768166940001</t>
  </si>
  <si>
    <t>Cumplimiento de las metas conforme lo programado, los proyectos de investigación se ejecutan por todo el año.
El presupuesto institucional para el periodo 2021 fue aprobado con el recorte presupuestario realizado en el 2020, lo que afecta a la asignación presupuestaria  conforme a lo planificado.</t>
  </si>
  <si>
    <t>iNG. mÓNICA PAOLA SANTAMARIA</t>
  </si>
  <si>
    <t>1768049390001</t>
  </si>
  <si>
    <t>Este indicador se cumplirá en el II semestre del 2021. Sin embargo, se han implementado varias estrategias para el cumplimiento de este indicador, como: Incrementar los programas de transferencia tecnológica y conocimientos a la sociedad.</t>
  </si>
  <si>
    <t>Tasa de resolución de expedientes disciplinarios ATS</t>
  </si>
  <si>
    <t>Fortalecimiento</t>
  </si>
  <si>
    <t>Desarrollo de actividades, planificación de recursos para la ejecución de proyectos de vinculación con la colectividad.</t>
  </si>
  <si>
    <t>El monto total codificado de este programa no coincide con la cédula de Esigef sin embargo se registra valores proporcionados por la STPE. Principales Logros: Novena Macrorrueda de Negocios 2021 en su Edición Virtual¿ ¿ Sectores: Alimentos Procesados, Bebidas y Agroindustria. Se ha logrado la introducción de productos ecuatorianos en nuevos mercados internacionales a través de las primeras exportaciones de varias empresas ecuatorianas. Se ha brindado asistencia, información especializada y acompañamiento a inversionistas extranjeros interesados en invertir en Ecuador, a través de la ejecución de 12 misiones inversas. 2 empresas evolucionaron en la ruta del exportador, convirtiéndose en nuevas empresas exportadoras, con el apoyo gestión de las Oficinas comerciales en el exterior.</t>
  </si>
  <si>
    <t>75</t>
  </si>
  <si>
    <t>miguel yuqui</t>
  </si>
  <si>
    <t>alejandro porras</t>
  </si>
  <si>
    <t>SECRETARÍA TÉCNICA DEL PLAN TODA UNA VIDA</t>
  </si>
  <si>
    <t>Al 31 de marszo se cumplieron con los objetivos establecidos para este trimestre.</t>
  </si>
  <si>
    <t>1760000820001</t>
  </si>
  <si>
    <t>Se obtuvo el 23.05% de ejecución presupuestaria</t>
  </si>
  <si>
    <t>Ing. Jorge Goyes Noboa</t>
  </si>
  <si>
    <t>CASA DE MONTALVO</t>
  </si>
  <si>
    <t>PROYECTOS EJECUTADOS CON
LA PARTICIPACIÒN DE LA
COLECTIVIDADD</t>
  </si>
  <si>
    <t>Jenny Tatiana Yepez Toscano</t>
  </si>
  <si>
    <t>La educación superior, mediante la vinculación de la investigación con la docencia, debe suscitar un espíritu crítico que dote al estudiante de capacidad intelectual para asumir con plena responsabilidad las opciones teóricas y prácticas encaminadas a su perfeccionamiento personal y al desarrollo social.</t>
  </si>
  <si>
    <t>Durante este trimestre, se obtuvo dos aprobaciones que permitirá iniciar próximamente la ejecución de dos nuevos proyectos de investigación (líneas de investigación priorizadas por el MSP: SARS-CoV-2 y Tuberculosis). La renovación de aprobación obtenida permitirá continuar con el cumplimiento de los hitos y ejecución del presupuesto asignado de un proyecto de investigación en la línea de investigación prioritaria VIH.</t>
  </si>
  <si>
    <t>Ciudadanía que participaron en el proceso de Capacitación y Certificación de personas por competencia laboral</t>
  </si>
  <si>
    <t>CONSEJO DE EDUCACION SUPERIOR</t>
  </si>
  <si>
    <t>Las actividades de la Unidad de Formación y Titulación Artesanal, son cumplidas en razón al servicio que la Institución presta a la educación artesanal, ejecutadas de acuerdo a Leyes y Reglamentos, como: Ley de Defensa del Artesano, proyecto de Reglamento Orgánico de Gestión Organizacional Por Procesos, reglamento de Titulación Artesanal, reglamento de Formación y Titulación Artesanal para las y los Maestros de Taller de los Centros de Formación Artesanal, reglamento de Titulación Artesanal en las Modalidades de Práctica Profesional; Propios Derechos y Convalidación Profesional. La Junta Nacional de Defensa del Artesano ha cumplido con 1498 titulos a nivel nacional, cumpliendo con lo programado para este primer trimestre, a pesar de que nos encontramos en la emeregencia sanitaria.</t>
  </si>
  <si>
    <t>Cartografía multiescala en geodatabase elaborada</t>
  </si>
  <si>
    <t>proceso de seguimiento al cumplimiento de la Agenda Nacional para la Igualdad de Movilidad Humana 2017-2021, se realizó asistencia técnica a través de talleres, reuniones virtuales a delegados de 300 entidades de los niveles de gobierno central, provincial y cantonal.</t>
  </si>
  <si>
    <t>Se cumplió con 4 alumnos graduados del tercer nivel de educación superior dentro del primer trimestre del 2021</t>
  </si>
  <si>
    <t>La Institución tiene un Plan de Vinculación actualizado aprobado por el Honorable Consejo Universitario con Resolución: 0596-CU-P-2021 del 29 de junio del presente, el mismo que está vigente a la fecha. Para el  periodo  académico: octubre 2020 ¿ febrero 2021, la Universidad  participa  con cuatro programas,  se aprobaron en el primer semestre  (78) proyectos, con la asistencia técnica de (92) docentes, se insertó a (1639) estudiantes  y se benefició (5.291) personas, se trabajó conjuntamente con (38) entidades cooperantes. Actualmente las actividades educativas se realizaron de manera virtual,   afectando el trabajo de campo a entornos virtuales, cambiando la metodología a la focalización de necesidades y al trabajo apoyado en herramientas tecnológicas</t>
  </si>
  <si>
    <t>Econ. Cecilia vasquez guevara</t>
  </si>
  <si>
    <t>UNIVERSIDAD DE LAS FUERZAS ARMADAS ¿ ESPE</t>
  </si>
  <si>
    <t>Pamela vera morales</t>
  </si>
  <si>
    <t>DESARROLLO INTEGRAL DE LA CIRCUNSCRIPCION TERRITORIAL ESPECIAL AMAZONICA</t>
  </si>
  <si>
    <t>MALDONADO ALMEIDA JAVIER MARCELO</t>
  </si>
  <si>
    <t>PATROCINIO DEL ESTADO ASESORIA Y CONTROL DE LA LEGALIDAD</t>
  </si>
  <si>
    <t>Se ha cumplido de acuerdo con la programación, cubriendo pagos de servicios básicos, mantenimientos, pago de remuneraciones, etc.</t>
  </si>
  <si>
    <t>JESSICA GARCIA COELLO</t>
  </si>
  <si>
    <t>Programa presupuestario de arrastre, creado para la regularización de pago de IVA de años anteriores de la Coordinación Zonal 6. Cabe señalar, que el valor no está atado a ningún proyecto de inversión.</t>
  </si>
  <si>
    <t>CHRISTIAN BURBANO</t>
  </si>
  <si>
    <t>Se ejecuta el 45,77% del presupuesto. Se ejecuta el POA en un 83.7% y PEDI en un 82,02%.Sistema de Información eficiente para la toma de decisiones. Promedio de 95,56% en la evaluación al desempeño docente. Se desarrollaron 8 nuevos módulos para el sistema de información académica.  En desarrollo los módulos de posgrado, vinculación, pérdida de gratuidad, régimen académico para bajar el número de evaluaciones, nueva malla integrada. 48.123 seguidores en facebook. 140 programas de radio y TV desde la Academia. 3 periódicos publicados. Premio a la excelencia en el manejo de la gestión documental, otorgado por la Presidencia de la República.</t>
  </si>
  <si>
    <t>Número de investigaciones científicas realizadas</t>
  </si>
  <si>
    <t>Porcentaje.</t>
  </si>
  <si>
    <t>SERVICIO INTEGRADO DE SEGURIDAD ECU 911</t>
  </si>
  <si>
    <t>Durante el primer trimestre del ejercicio fiscal 2021 se alcanzaron los siguientes resultados: La página web institucional ha tenido 15.226 visitas; el OPAC (Online Public Access Catalog) ha facilitado la consulta en línea a 216 usuarios de la Biblioteca del IPGH; se prestó asesoramiento para la presentación de 4 propuestas de estudios científicos para envió al PAT (Programa de Asistencia Técnica) de la Secretaría General del IPGH y se llevaron a cabo 8 eventos on line en temas de Cartografía, Geografía, Geofísica e Historia, como: Los Sistemas de Información Geográfica y su uso en la Arqueología, con un total de 578 participantes, estos eventos se encuentran publicados en la página web institucional www.ipgh.gob.ec.</t>
  </si>
  <si>
    <t>Avance en el proceso de evaluación externa de los 110 Institutos Superiores
Aplicación del EHEP de las carreras de Medicina, Odontología y Enfermería - primera convocatoria
Implementación del proceso de evaluación institucional, carrera y programas con fines de acreditación (3 carreras en proceso de acreditación)
Seguimiento y acompañamiento a los mecanismos de mejora continua (planes de fortalecimiento, mejoramiento y aseguramiento de la calidad) implementados por las IES y Carreras de interés público</t>
  </si>
  <si>
    <t>0160046260001</t>
  </si>
  <si>
    <t>CASA DE LA CULTURA ECUATORIANA BENJAMIN CARRION</t>
  </si>
  <si>
    <t>Se realizaron 741 inspecciones integrales. La meta programada fue del 90%. Se evidencia un sobrecumplimiento del 111.11% para este período, debido a que se ejecutaron inspecciones integrales de acuerdo al plan de inspecciones dispuesto por la Dirección de Control e Inspecciones.</t>
  </si>
  <si>
    <t>GOBERNABILIDAD</t>
  </si>
  <si>
    <t>JOSE PINTO</t>
  </si>
  <si>
    <t>1768166510001</t>
  </si>
  <si>
    <t>FORMACION Y GESTION ACADEMICA</t>
  </si>
  <si>
    <t>daniel fierro</t>
  </si>
  <si>
    <t>Porcentaje</t>
  </si>
  <si>
    <t>Se cumple con lo programado del segundo trimestre.</t>
  </si>
  <si>
    <t>Número de instituciones educativas con adecuaciones, reparaciones y mantenimiento de la infraestructura física (emergente, esencial, integral)</t>
  </si>
  <si>
    <t>Cumplimiento del Plan de Control vigente</t>
  </si>
  <si>
    <t>1768163410001</t>
  </si>
  <si>
    <t>Durante el primer semestre se evidencia un cumplimiento del 120% frente a lo programado, así,  se emitieron 12 acreditaciones a organismos de evaluación de la conformidad de las 10 programadas.</t>
  </si>
  <si>
    <t>FORTALECIMIENTO DEL SISTEMA NACIONAL DESCENTRALIZADO DE LA GESTION DEL RIESGO</t>
  </si>
  <si>
    <t>CORTE CONSTITUCIONAL</t>
  </si>
  <si>
    <t>FOMENTO Y DESARROLLO DEL DEPORTE EDUCACION FISICA Y RECREACION</t>
  </si>
  <si>
    <t>EDUCACION BASICA</t>
  </si>
  <si>
    <t>1768181660001</t>
  </si>
  <si>
    <t>INFRAESTRUCTURA EDUCATIVA</t>
  </si>
  <si>
    <t>En el periodo ene - jun, el IFCI junto con sus EODs logra una ejecución presupuestaria del 38.77%, En el transcurso del primer semestre se han desarrollado bases generales con el fin de lanzar las convocatorias de acceso a los fondos públicos  concursables. Se ha logrado lanzar 5 convocatorias públicas en los ámbitos del cine, música, artes escénicas, artes visuales y literarios. Un total de 349 proyectos postulados. Actualmente el proceso de convocatoria se encuentra en la fase de evaluación de proyectos. Se estima un total de 150 proyectos beneficiarios en estas primeras convocatorias.</t>
  </si>
  <si>
    <t>Identificación de perfiles profesionales en base a los estudios de pertinencia, oferta académica prospectiva institucional, y formación doctoral.</t>
  </si>
  <si>
    <t>Rubí Vilcaguano</t>
  </si>
  <si>
    <t>Certificación bajo la Norma Internacional ISO 9001: 2015 a las provincias de Imbabura y Santo Domingo de los Tsáchilas 
La Presidencia de la República premió a 51 instituciones públicas, entre ellas Agrocalidad, por obtener los mejores puntajes en la 2da Edición de Padrón y Censos versión Instituciones Públicas.
Presentación del TDR para proyecto de cooperación con Alianza Global para la Facilitación del Comercio</t>
  </si>
  <si>
    <t>SUPERINTENDENCIA DE ORDENAMIENTO TERRITORIAL USO Y GESTION DEL SUELO</t>
  </si>
  <si>
    <t>SECCION NACIONAL DEL ECUADOR DEL INSTITUTO PANAMERICANO DE GEOGRAFIA E HISTORIA</t>
  </si>
  <si>
    <t>Carmen Guaras</t>
  </si>
  <si>
    <t>1768149260001</t>
  </si>
  <si>
    <t>ESTRATEGIA DE TRANVERSALIZACIÓN DE LA ANIMH 2017 -2021</t>
  </si>
  <si>
    <t>1) 1008 estudiantes reciben becas tipo A (ayuda socio económica; B (personas con discapacidad, C (reconocimiento al esfuerzo)
 2) 84 extrabajadores reciben su jubilación patronal 
3) Aprobación y aplicación de la Revisión clasificación y valoración de puestos de servidores bajo nombramiento regular (LOSEP)
4) Proceso de Rendición de Cuentas 2020 ejecutado con audiencia pública virtual y la presentación del informe general,ejecutivo y el formulario del CPCCS</t>
  </si>
  <si>
    <t>En relación con la gestión académica se pudo constatar que los estudios sobre la gestión en el ámbito de la educación son variados y multifactoriales, todos concuerdan en la necesidad de una gestión académica eficiente para el logro de procesos de calidad en la UEB, se considera que el docente como gestor es aquel sujeto que reacciona y lidera de forma concreta y  eficiente,  es  capaz  de  organizar,  repensar  su  práctica  pedagógica  y  fomentar  el  cambio  tanto  de  la  institución  como  de  la  sociedad  mediante  su  gestión  pedagógica.</t>
  </si>
  <si>
    <t>Fortalecimiento de los procesos de apoyo y gestión administrativa para conseguir una eficiente ejecución administrativa y presupuestaria.</t>
  </si>
  <si>
    <t>Durante el Primer Trimestre del 2021 se han alcanzado las siguientes metas:
¿	17 actividades de sensibilización para la cultura de la donación
¿	55 córneas provistas para trasplantes al Sistema Nacional Integrado de Donación y Trasplantes
¿	100% de satisfacción de la calidad de tejido implantado
¿	3 auditorías realizadas a los establecimientos de salud y coordinaciones zonales INDOT sobre el cumplimiento de documentos normativos
¿	En el primer trimestre del 2021 se efectuaron 63 trasplantes entre ellos tenemos:
o	3 trasplante renal con donante vivo
o	4 trasplantes renal con donante cadavérico
o	1 trasplante hepático
o	55 trasplantes de corneas</t>
  </si>
  <si>
    <t>A través del presupuesto empleado para financiar el capital humano y gastos administrativos se ha contribuido al cumplimiento
de las atribuciones  asignadas a esta Secretaría mediante Decreto Ejecutivo 1009. 
La STPTV se encuentra en proceso de reforma institucional conforme lo establecido en el Decreto Ejecutivo Nro 92 del 06 de julio de 2021</t>
  </si>
  <si>
    <t>* En el segundo trimestre del 2021, el número de pacientes derivados fue de 38.362 usuarios/ con un monto total devengado de enero a junio de $55.526.099,58.Con el decreto de austeridad el tema de derivación Nacional e Internacional se ha limitado por lo que se ha visto la necesidad de optimizar la compra de servicios (priorizar la compra de servicios basado en Triaje de Manchester 1 y 2), crear estrategias para conseguir nuevas fuentes de financiamiento que permitan obtener recursos para el pago por derivaciones, adicional en la pandemia COVID 19 ha disminuido el número de derivaciones por la restricción de movilidad.</t>
  </si>
  <si>
    <t>Servicios de Comercio Exterior Ejecutados</t>
  </si>
  <si>
    <t>número</t>
  </si>
  <si>
    <t>Se cumplió con lo programado en el primer trimestre</t>
  </si>
  <si>
    <t>Fortalecimiento del Sistema Nacional de Gestión de Riesgos</t>
  </si>
  <si>
    <t>La asignación presupuestaria permitió realizar actividades como: mantenimiento de infraestructura, equipos militares, adquisición de repuestos y accesorios para vehículos. Para ello, el presupuesto devengado fue USD $ 652768.97</t>
  </si>
  <si>
    <t>1768135120001</t>
  </si>
  <si>
    <t>El 25% de abril a junio, corresponde a la aprobación de 95 Carreras y 113 programas de educación superior para fortalecer la innovación, producción y transferencia científica y tecnológica en todos los ámbitos del conocimiento. y de 125 Resoluciones, correspondientes a normativa expedida para garantizar los principios de la Educación Superior.</t>
  </si>
  <si>
    <t>AUTORIDAD PORTUARIA DE GUAYAQUIL</t>
  </si>
  <si>
    <t>La meta establecida para el primer trimestre de 2021 fue del 56.715 microempresarios capacitados en competencias digitales y el resultado fue de 59.056 microempresarios capacitados en competencias digitales, obteniendo un 100% de avance en el presente período.</t>
  </si>
  <si>
    <t>Principales Logros: Se ha logrado la introducción de productos ecuatorianos en nuevos mercados internacionales a través de las primeras exportaciones de varias empresas ecuatorianas.  Promoción en el evento especializado ¿Global Coffee¿. Certificados de Reconocimiento otorgados por la Asociación de Café de Guangzhou al Ecuador, tras presentación de tres variedades de Café de Especialidad Ecuatoriano en dicho evento. Novena edición Macrorrueda de negocios 2021¿ ¿ Sectores: Flores y Turismo. Plátano, Textiles y Artesanías. Foro Internacional: Cacao Ecuador Sostenible;  Segunda Edición de la Feria Virtual Ecuador Food Fair.</t>
  </si>
  <si>
    <t>ESCUELA POLITECNICA NACIONAL</t>
  </si>
  <si>
    <t>natalia medina</t>
  </si>
  <si>
    <t>Falta de financiamiento en el plan de mantenimiento de infraestructura sanitaria. Financiamiento de 1,2 millones para ejecución de actividades correspondientes a actividades emergentes de mantenimiento no financiadas en gasto corriente para los establecimientos de salud.</t>
  </si>
  <si>
    <t>MARGOTH BONILLA</t>
  </si>
  <si>
    <t>Se programa el cumplimiento del resultado del período unicamente en el primer semestre debido a que la tranvserlización de la ANII se encuentra en fase final ya que con la emisión del nuevo PND se deberá elaborar la nueva ANII</t>
  </si>
  <si>
    <t>Omar rios</t>
  </si>
  <si>
    <t>CALIDAD DE LOS SERVICIOS DE SALUD</t>
  </si>
  <si>
    <t>Jackeline stefany jiménez jaramillo</t>
  </si>
  <si>
    <t>Considerando que el sistema no permite ingresar indicadores de reducción y el objetivo de este indicador es que las declaraciones con otros canales de aforo diferente al automático disminuyan, se ha colocado meta únicamente en el último trimestre reflejando a dónde buscamos llegar al final del año 2021. Con el antecedente expuesto, se informa que los resultados al 2do trimestre es que el 17.8%  de las declaraciones tuvieron un canal de aforo diferente al automático, lo cual fue mejor al planteado (20% a ese mismo período).</t>
  </si>
  <si>
    <t>Investigaciones científicas vigentes</t>
  </si>
  <si>
    <t>MILTON ALTUNA HIDALGO</t>
  </si>
  <si>
    <t>Acciones afirmativas para el fomento al desarrollo y difusión cultural</t>
  </si>
  <si>
    <t>Productores capacitados en buenas prácticas tecnológicas/productivas</t>
  </si>
  <si>
    <t>Se obtuvo el galardón de organización de archivos con una calificación de 70 puntos; se elaboró y gestionó la aprobación de la Política de Seguridad de la Información; se ejecutaron auditorías internas del sistema de gestión de calidad ISO 9001-2015; y se alcanzó el reconocimiento al mejor clima laboral del sector económico-productivo con un puntaje del 90%.</t>
  </si>
  <si>
    <t>FORMACION DE VIGILANTES Y AGENTES CIVILES</t>
  </si>
  <si>
    <t>AGENCIA NACIONAL DE REGULACIÓN CONTROL Y VIGILANCIA SANITARIA ARCSA</t>
  </si>
  <si>
    <t>0968604120001</t>
  </si>
  <si>
    <t>I TRIMESTRE: 26.12% de ejecución de actividades de desarrollo de administración central atendidas, relacionado con los procesos de apoyo y asesoría, incluyendo sus remuneraciones y servicios básicos.</t>
  </si>
  <si>
    <t>CONSEJO NACIONAL DE COMPETENCIAS</t>
  </si>
  <si>
    <t>FOMENTO DESARROLLO Y DIFUSION CULTURAL</t>
  </si>
  <si>
    <t>PREVENCION Y MITIGACION DE RIESGOS</t>
  </si>
  <si>
    <t>Se realizó la adquisición de mobiliarios para niños, niñas y adolescentes de los centros educativos del sistema de educación intercultural bilingüe de las 14 nacionalidades</t>
  </si>
  <si>
    <t>Atención en Desarrollo Infantil Integral en las modalidades 1.- Centros de Desarrollo Infantil - CDI Directos e Indirectos, 2.- Creciendo con Nuestros Hijos - CNH Directos y 3.- Círculos de Cuidado , Recreación y Aprendizaje</t>
  </si>
  <si>
    <t>Actividades de ejecución transversal con las instituciones adscritas al Ministerio de Defensa Nacional, para lo que en el I trimestre del año se han devengado USD $ 181988.73</t>
  </si>
  <si>
    <t>Nuestro Instituto continúa impartiendo sus clases vía online, debido a la pandemia del coronavirus,  logrando matricular en el primer semestre del 2021,  178 estudiantes, encontramos a la espera de directrices del COE nacional para el retorno progresivo de nuestra plana estudiantil y académica, y  abrir materias netamente presenciales y lograr graduar a la primera corte de 43 alumnos de la carrera Tecnológica Superior en Sonido y Acústica. Persiste la necesidad de renovar equipos tecnológicos que datan  hace 10 años. Se ha solicitado al MEF la ampliación al presupuesto y renovar los contratos de la plana académica hasta Diciembre del 2021. Aún no nos transfiere el Municipio de Guayaquil, los recursos de la fuente 701, para iniciar las capacitaciones dirigidas a la comunidad.</t>
  </si>
  <si>
    <t>Año 2021 (Abril - Junio)  Se elaboraron 4 propuestas de medidas de manejo de Criterio Técnico veda juveniles de peces pelágicos pequeños. Criterio técnico rizo y chinchorro. Veda excepcional camarón pomada. Veda juveniles peces pelágicos pequeños, y se participó en Reunión Comité ERFEN de mayo 2021. I Foro Binacional de Recursos Bentónicos de manglar. Reunión Piloto de la Plataforma de Diálogo de la Pesquería del Dorado. Taller Nacional - Requisitos para el comercio internacional de tiburones y rayas bajo la CITES.</t>
  </si>
  <si>
    <t>ricardo carrillo b.</t>
  </si>
  <si>
    <t>1360023840001</t>
  </si>
  <si>
    <t>1768160820001</t>
  </si>
  <si>
    <t>1768191110001</t>
  </si>
  <si>
    <t>En el primer trimestre (abril - junio 2021), se obtuvieron los siguientes resultados:
- 475 GAD participaron en, al menos, un proceso de capacitación y/o asistencia técnica.
-   3 Conflictos atendidos y solventados.
-   2 GAD Provinciales
-  16 GAD Municipales
-  45 GAD Parroquiales Rurales monitoreados
-   2 Mancomunidades y Consorcios</t>
  </si>
  <si>
    <t>LUIS PLATA MURILLO</t>
  </si>
  <si>
    <t>0260000920001</t>
  </si>
  <si>
    <t>Avance Agenda Regulatoria 2021: 57,50%
Avance Agenda Regulatoria RH: 85,00%
Avance Agenda Regulatoria DAPS: 30,00%
Avance Agenda Regulatoria RyD: 16,67%
Avance Plan de Control 2021: 66,46%.
Avance Plan de Control RH: 70,00%
6 Informes Técnicos de Control de Cumplimiento
52 trámites administrativos atendidos
41 IDA aprobados
106 CDA atendidos
24 IPV atendidos
19 PQC atendidos
Avance Plan de Control APyS: 49,67%
221 Notificaciones DIR-ARCA-RG-003-2016
221 Invitaciones DIR-ARCA-RG-003-2016 
17 Evaluaciones de los elementos tarifarios
35 PQRSD atendidas
Avance Plan de Control RyD: 79,70%
1 Denuncia atendida
3 procesos de regularización iniciados
10 Controles de cumplimiento de obligaciones</t>
  </si>
  <si>
    <t>Martha Ochoa</t>
  </si>
  <si>
    <t>MARCOS VALLEJO BRIONES</t>
  </si>
  <si>
    <t>sin resultado</t>
  </si>
  <si>
    <t>58</t>
  </si>
  <si>
    <t>Durante el II trimestre del 2021 la ejecución presupuestaria logró un resultado del 91,17 % de la meta programada para el avance acumulado , con un devengado de 1.426.988,7 USD frente al codificado institucional del cierre del mes de junio de 3.334.732,82 USD</t>
  </si>
  <si>
    <t>Andres tobar berrazueta</t>
  </si>
  <si>
    <t>1768114470001</t>
  </si>
  <si>
    <t>Indicador Discreto: Para el primer trimestre de 2021 la cobertura asciendo a 21.689 usuarios debido a que se da continuidad a los servicios de movilidad humana, erradicación de mendicidad y habitantes de calle. En cuanto a la situación de la cobertura de los servicios de erradicación de trabajo infantil y acogimiento institucional directo.</t>
  </si>
  <si>
    <t>Mediante Acuerdo Ministerial 0012 el MEF notifica el retorno del PGE al sistema financiero eSIGEF, herramienta habilitada a partir del 20 de febrero de 2021.  Factores como la baja asignación presupuestaria, contexto pandemia y coyuntura de transición han incidido en el levantamiento de información definida en la fase preparatoria de los procesos de formulación, transversalización y observancia de las políticas públicas de los ejes priorizados de la Agenda Nacional de derechos para la Igualdad de pueblos y nacionalidades</t>
  </si>
  <si>
    <t>La implementación de medidas fitosanitarias para prevenir el ingreso y la dispersión de Foc R4T, es parte de las acciones estratégicas que mantienen a esta plaga como ausente de Ecuador. Se ha alcanzado 47.898 hectáreas de producción orgánica  con 12.434 productores, siendo el 98% de la agricultura familiar campesina y consolidados en 70 grupos de productores, lo cual evidencia que los agricultores pequeños pueden cumplir con estándares de calidad y exportación. Se ha logrado fortalecer la inocuidad alimentaria de los productos agropecuarios que son comercializados a nivel nacional e internacional a través de la certificación de 1024 UPA que han logrado obtener las BPA.  Se estableció mecanismos para avanzar con cooperación con FAO y GIZ sobre Foc R4T.</t>
  </si>
  <si>
    <t>En el primer trimestre se desarollaron 333 proyectos de labor comunitaria, lo cual se presenta y evidencia en el oficio No LCE-AREA-DPU-0029-21. Cabe destacar el aporte a la sociedad que brindan los proyectos de labor comunitaria, a traves de la interaccion entre la academia y el sector agricola y productivo del Ecuador, que pese a esta situacion de emergencia sanitaria que se vive a nivel mundial y en el Ecuador, la Universidad Agraria del Ecuador estblecio mecanismos y espacios que fomenten el desarrollo de estos proyectos, que benefician de manera directa a la comunidad universitaria yb sociedad en general.</t>
  </si>
  <si>
    <t>EN EL MES DE ENERO SE PRIORIZO OBLIGACIONES DE GASTOS EN PERSONAL DE DICIEMBRE DE 2020 QUE SE REGISTRARON COMO PASIVOS INSTITUCIONALES, LOS DEMAS GASTOS SE PROGRAMARAN EN LOS SIGUIENTES TRIMESTRES, LOS ALUMNOS GRADUADOS LA INFORMACION SE REFLEJA  AL FINAL DE CAD PERIODO ACADEMICO (MARZO Y OCTUBRE)</t>
  </si>
  <si>
    <t>Tasa de Titulación</t>
  </si>
  <si>
    <t>Existe un retraso en la ejecución presupuestaria debido a que por cambio de SINAFIP a ESIGEF, se produjeron demoras en el inicio de procesos de contratación programados para el I trimestre de 2021.</t>
  </si>
  <si>
    <t>SUPERINTENDENCIA DE BANCOS</t>
  </si>
  <si>
    <t>econ.ana maria rodriguez valarezo</t>
  </si>
  <si>
    <t>* 50,15% de ejecución presupuestaria alcanzada: 49,87 Gasto Corriente y 100% Inversión
* 50% de cumplimiento del Plan Estratégico de Mejora del Clima Laboral
* 87,12% de optimización de cero papeles en el sistema de gestión documental Quipux
* 100% de cumplimiento de planes de acción de mejora de la gestión institucional
92% Satisfacción del usuario externo</t>
  </si>
  <si>
    <t>Articulación Territorial: continuidad con los mecanismos de Articulación Territorial a nivel nacional, ejecución de la tercera fase " Planes de Acción Territoriales". Participación Ciudadana: en el marco del Programa Nacional de Escuela de Familias módulo Modelo Social, aprobaron 13.422 técnicos. Coordinación DMQ: durante el segundo trimestre se firmaron 88 convenios 2021 (57%), 43 convenios pagados (28%), 119 convenios liquidados 2020 (73%).</t>
  </si>
  <si>
    <t>DESARROLLO SOCIAL Y PRODUCTIVO DE MANERA SUSTENTABLE EN LA PROVINCIA DE GALAPAGOS</t>
  </si>
  <si>
    <t>Memorando No. UPEC-DIIV-2021-188-M,    Memorando No. UPEC-DIIV-2021-191-M.   En el primer trimestre del 2021 se ha publicado 1 artículo científico en base de datos de alto impacto, se ha capacitad en procesos de investigación a 40 docentes, se encuentran en ejecutados o proceso de cierre 5 proyectos  y en proceso de ejecución 24 proyecto que han sido aprobados en años anteriores.Los 5 proyectos ejecutados o en proceso de cierre se han trabajado en los siguientes campos del conocimiento: *Computación, *Logística *Emprendimiento *Agropecuaria *Administración Pública.   Cabe señalar que en el año anterior avance 2020 hace referencia a artículos en revistas indexadas producto de los proyectos de investigación ejecutados.</t>
  </si>
  <si>
    <t>Cristian Patricio Díaz Gómez</t>
  </si>
  <si>
    <t>ARTICULACION TERRITORIAL Y PARTICIPACION</t>
  </si>
  <si>
    <t>CORPORACION DEL SEGURO DE DEPOSITOS COSEDE</t>
  </si>
  <si>
    <t>ADMINISTRACION DE JUSTICIA CONTENCIOSO ELECTORAL</t>
  </si>
  <si>
    <t>Dólares</t>
  </si>
  <si>
    <t>Generación de instrumentos para el
ciclo de planificación.</t>
  </si>
  <si>
    <t>Se trató de igualar el retraso del I Trimestre puesto que su incidencia persiste, las actividades fueron reprogramadas y se las ejecuta conforme los plazos de ley, los principales resultados fueron:
*CI: 36 actividades Plan de Comunicación Estratégica
*Secretaría General: 26.169 copias certificadas y certificaciones 
*TTHH: 15 eventos de capacitación
*Administrativa: 18 Procesos PAC ejecutados; 9 Mantenimientos vehiculares; 340 Órdenes de gasto despachadas 
*TICs: 3 Mant. informáticos; 4.287 soporte</t>
  </si>
  <si>
    <t>ESCUELA SUPERIOR POLITECNICA DEL LITORAL</t>
  </si>
  <si>
    <t>Al segundo semestre se ejecutaron 2 proyectos de vinculación en las zonas de influencia escogidas en los diferentes programas de vinculación que ofrece la institución a nivel cantonal y provincial con los cuales se han beneficiado a 9806, de los cuales 100 son con discapacidades especiales,</t>
  </si>
  <si>
    <t>SECRETARÍA TÉCNICA DE GESTIÓN INMOBILIARIA DEL SECTOR PÚBLICO</t>
  </si>
  <si>
    <t>MINISTERIO DE TRANSPORTE Y OBRAS PUBLICAS</t>
  </si>
  <si>
    <t>En el primer trimestre, 239.557 documentos fueron generados en el sistema Quipux de los cuales 209.405 cuentan con firma electrónica. Este indicador tiene una configuración discreta y la meta trimestral es del 70% que se encuentra cumplida.</t>
  </si>
  <si>
    <t>1768123380001</t>
  </si>
  <si>
    <t>Cumplimiento de actividades que incluyen presupuesto programadas en PAP 2021</t>
  </si>
  <si>
    <t>PORCENTAJE</t>
  </si>
  <si>
    <t>eduardo diaz ocampo</t>
  </si>
  <si>
    <t>El indicador  Nivel de cumplimiento normativo de las entidades del Sector Financiero Popular y Solidario que mide  el  producto  institucional  del  programa Sostenibilidad y Confianza en el Sector de la Economía Popular y Solidaria, tiene una meta semestral.</t>
  </si>
  <si>
    <t>Acciones afirmativas para el fomento, promoción y conservación del patrimonio del Ecuador</t>
  </si>
  <si>
    <t>Geovanny cruz</t>
  </si>
  <si>
    <t>proyectos ejecutados con la participación de la colectividad</t>
  </si>
  <si>
    <t>¿ Datos obtenidos a través del sistema ESIGEF, se ha ejecutado el 1'436.600,88 durante el primer semestre del período 2021. Dando un porcentaje del 46,02%
¿ Recaudación en el primer semestre de los servicios que presta el SENADI, fue de 5'756.042,62</t>
  </si>
  <si>
    <t>Indicador Discreto: Para el segundo trimestre la cobertura corresponde a los convenios firmados y se encuentran en ejecución, según reporte SIIMIES. 
El retraso en la liquidación en los convenios del año 2020 del DMQ,  afectado la cobertura para la firma de los convenios para el año 2021.</t>
  </si>
  <si>
    <t>1760006000001</t>
  </si>
  <si>
    <t>CONSERVACION Y UTILIZACION SUSTENTABLE DE LA BIODIVERSIDAD</t>
  </si>
  <si>
    <t>56</t>
  </si>
  <si>
    <t>Indicador Discreto
Los usuarios de transferencias monetarias no son acumulables, sin embargo conforme indicaciones se ha colocado los datos acumulados. De enero a marzo 2021 se han habilitado 4.031.908 beneficiarios:
enero: 1.295.601
febrero: 1.346.700
marzo: 1.389.607</t>
  </si>
  <si>
    <t>0660001250001</t>
  </si>
  <si>
    <t>ESCUELA SUPERIOR POLITECNICA AGROPECUARIA DE MANABI</t>
  </si>
  <si>
    <t>Para la prestación de servicios de justicia en los órganos que conforman la Función Judicial se espera a diciembre de 2021 una Tasa de Resolución de 1, para alcanzar este resultado al segundo trimestre se están realizado las siguientes acciones: 
- Se han resuelto 330.712 causas, que representan el 90% de los casos ingresados en este período. 
- En el primer trimestre se registró un total de audiencias convocadas de 23.024, de las cuales, 14.296 (62%) fueron audiencias instaladas, de estas, se logró la suscripción de Actas de acuerdo en 13.403 casos, equivalente al 94%.
-Del total de causas rezagadas que corresponde a 258.011 a junio 2016 (carga escrita antes de vigencia COGEP), se han resuelto 258.011 que equivale al (87,18%) a junio de 2021.</t>
  </si>
  <si>
    <t>En referencia al indicador: Número total de proyectos de investigación vigentes.- Se ha aprobado 16 proyectos de investigación en Consejo Superior Universitario, bajo RESOLUCIÓN_NO._CCTIPI-SO-003-03-2021 cumpliendo hasta la fecha una meta acumulada de 182 proyectos.</t>
  </si>
  <si>
    <t>SERVICIO DE ACREDITACION ECUATORIANO</t>
  </si>
  <si>
    <t>A través del presupuesto empleado para financiar el capital humano y gastos administrativos se ha contribuido al cumplimiento
de las atribuciones  asignadas a esta Secretaría mediante Decreto Ejecutivo 1009.</t>
  </si>
  <si>
    <t>Sumatoria de Barriles de Crudo exportados</t>
  </si>
  <si>
    <t>MINISTERIO DE AGRICULTURA Y GANADERIA</t>
  </si>
  <si>
    <t>maria gutierrez</t>
  </si>
  <si>
    <t>En el presente trimestre la Dirección Técnica de Laboratorios de Vigilancia y Referencia Nacional, ha cumplido con los tiempos de respuesta de entrega de resultados acorde a lo establecido al portafolio de servicios, para la ejecución de pruebas especializadas de los laboratorios de los Centros de Referencia Nacional realizando un total de 700,043 pruebas especializadas.</t>
  </si>
  <si>
    <t>1760002360001</t>
  </si>
  <si>
    <t>Al 30 de junio, la Subsecretaría de Reducción de Riesgos ejecutó las siguientes actividades: La participación de 267 actores del SNDGR en las actividades de fortalecimiento de sus capacidades para la Gestión de Riesgos. 101 UGR públicas capacitadas sobre procesos para la transversalización de la Gestión de Riesgos. 6721 personas formadas mediante la plataforma virtual en Gestión de Riesgos.</t>
  </si>
  <si>
    <t>A través de éste programa se ha podido cumplir con los sueldos y salarios del personal administrativo y de servicios, seguridad y
vigilancia, servicios básicos tales como electricidad, internet, telefonía, etc.</t>
  </si>
  <si>
    <t>Se ha ejecutado según lo planificado en el POA, apoyo a 47 federaciones ecuatorianas para el alto rendimiento y pago de servicios para el mantenimiento del centro médico del Ministerio del Deporte</t>
  </si>
  <si>
    <t>CARLOS DARWIN GOYES MUÑOZ</t>
  </si>
  <si>
    <t>1360002090001</t>
  </si>
  <si>
    <t>Proyectos en proceso de desarrollo. 32 investigaciones científicas en beneficio de la comunidad, incluyendo 1 proyecto de publicaciones científicas.</t>
  </si>
  <si>
    <t>INVESTIGACIÓN CIENTIFICA S EJECUTADAS</t>
  </si>
  <si>
    <t>Fortalecimiento institucional</t>
  </si>
  <si>
    <t>jorge guevara</t>
  </si>
  <si>
    <t>Glenda medina ayala</t>
  </si>
  <si>
    <t>Kilómetros</t>
  </si>
  <si>
    <t>MARTHA MEDINA</t>
  </si>
  <si>
    <t>- Se ejecutó el pago de nómina correspondiente al segundo trimestre del año 2021.
- Durante el 2do. trimestre se realizaron 12 eventos de capacitación virtuales para los servidores de la ARCA
- Se atendió el 100% de los tickets de soporte técnico generados
- Porcentaje de satisfacción del usuario externo: 76%</t>
  </si>
  <si>
    <t>Durante el I trimestre del 2021 la ejecución presupuestaria logró un resultado del 101% de la meta programada para el avance acumulado , con un devengado de 706.062,38 USD frente al codificado institucional del cierre del mes de marzo de 3.283.326,44 USD</t>
  </si>
  <si>
    <t>NO EXISTE INFORME DI SOBRE EJECUCIÓN DE PROYECTOS</t>
  </si>
  <si>
    <t>INCREMENTO DE INFRAESTRUCTURA DE TRANSPORTE PORTUARIA Y AEROPORTUARIA</t>
  </si>
  <si>
    <t>Silvia Elizabeth Jara Olmedo</t>
  </si>
  <si>
    <t>Dólares americanos</t>
  </si>
  <si>
    <t>13 leyes aprobadas por el Pleno publicadas en el Registro Oficial 
6.- Ley Orgánica Reformatoria de la Ley Orgánica de Educación Intercultural.
7.-  Ley Orgánica Reformatoria al Código Orgánico Monetario y Financiero para la Defensa de la Dolarización.
8.- Ley Orgánica Reformatoria a la Ley Orgánica del Servicio Público de Energía Eléctrica.
9.- Ley Orgánica de la Defensoría Pública.
10.- Ley Orgánica de Extinción de Dominio.
11.- Ley de Creación de la Universidad Bolivariana del Ecuador.
12.- Ley Orgánica de Protección de Datos Personales.
13.- Ley Orgánica de Navegación, Gestión de la Seguridad y Protección Marítima y Fluvial en los Espacios Acuáticos.</t>
  </si>
  <si>
    <t>SE HAN CANCELADO SUELDOS Y SALARIOS AL PERSONAL ADMINISTRATIVO Y DOCENTE DE LA IES, PAGO DE SERVICIOS BÁSICOS.</t>
  </si>
  <si>
    <t>Del trabajo realizado en el segundo trimestre hemos obtenido los siguientes resultados a nivel nacional: 952.941 personas que asistieron a los eventos realizados de manera presencial y virtualen las salas, teatros, cinematecas, museos y bibliotecas. Hemos realizado 860 eventos en salas, teatros, cinematecas y museos. Se produjeron 78 producciones radiales El número de obras literarias publicadas fueron de 24 y las obras de arte y bienes patrimoniales restauradas fueron de 433</t>
  </si>
  <si>
    <t>Presupuesto cumplido en el primer trimestre, diferencia ocasionada por la variación en los procesos de contratación</t>
  </si>
  <si>
    <t>Durante el primer trimestre del año 2021 se aprobaron 26 proyectos de vinculación, que iniciarán su ejecución a partir del segundo trimestre del año 2021.</t>
  </si>
  <si>
    <t>Beneficiarios directos de los proyectos de vinculación ejecutados</t>
  </si>
  <si>
    <t>0968589140001</t>
  </si>
  <si>
    <t>Las actividades de la Unidad de Formación y Titulación Artesanal, son cumplidas en razón al servicio que la Institución presta a la educación artesanal, ejecutadas de acuerdo a Leyes y Reglamentos, como: Ley de Defensa del Artesano, proyecto de Reglamento Orgánico de Gestión Organizacional Por Procesos, reglamento de Titulación Artesanal, reglamento de Formación y Titulación Artesanal para las y los Maestros de Taller de los Centros de Formación Artesanal, reglamento de Titulación Artesanal en las Modalidades de Práctica Profesional; Propios Derechos y Convalidación Profesional. La Junta Nacional de Defensa del Artesano ha cumplido con 1437 titulos a nivel nacional, cumpliendo con lo programado para este segundo trimestre, a pesar de que nos encontramos en la emeregencia sanitaria.</t>
  </si>
  <si>
    <t>Se realizó el pago oportuno de sueldos y salarios, beneficios de ley, servicios básicos, servicios de seguridad y vigilancia, pago por servicios profesionales en el área administrativa, obligaciones con el Instituto de Seguridad Social, publicidad y medios, beneficios por jubilación, entre otras actividades que garantizan el normal funcionamiento operacional de la gestión administrativa.</t>
  </si>
  <si>
    <t>DIRECCION GENERAL DE AVIACION CIVIL</t>
  </si>
  <si>
    <t>Gestión operativa para la atención a  causas resueltas y/o casos finalizados en la representación y defensa del Estado</t>
  </si>
  <si>
    <t>18 nuevos proyectos de Vinculación con la Sociedad aprobados y en ejecución</t>
  </si>
  <si>
    <t>Actividades de Gestión Institucional Cumplidas</t>
  </si>
  <si>
    <t>Ejecución del presupuesto agregador de valor 100%</t>
  </si>
  <si>
    <t>ACTIVIDADES DE FORTALECIMIENTO INSTITUCIONAL CUMPLIDAS, EN RELACIÓN A LA GESTIÓN DEL ORGANISMO DE CONTROL DE LOS RECURSOS PÚBLICOS</t>
  </si>
  <si>
    <t>klever enriquez</t>
  </si>
  <si>
    <t>Al primer semestre se alcanzó el 50% de la programación anual. En el segundo trimestre no se alcanzó a cumplir con la programación de 40 proyectos planificados con la participación de la colectividad en razón de que la ejecución de los proyectos de vinculación se realiza en cada periodo académico es decir febrero-agosto de 2021, con la participación de estudiantes y docentes de las diferentes Carreras y con las organizaciones externas, con la finalidad de ser un aporte a la dinámica social, productiva y económica de la comunidad del norte del país, previo a la planificación de los requerimientos existentes en cada período. Esta meta se cumplirá en el siguiente período académico Septiembre 2021-Febrero 2022 y su avance se registrará en el último trimestre. Ref. Inf. Vinc.</t>
  </si>
  <si>
    <t>Sin ejecución porque no esta programado en este trimestre</t>
  </si>
  <si>
    <t>Dentro del primer trimestre se ha iniciado la ejecución de 1 proyecto de vinculación con la sociedad</t>
  </si>
  <si>
    <t>El cambio de sistema financiero de E-Sigef a SINAFIP y posterior regreso a E-Sigef  han originado que el presente periodo prácticamente solo se pueda ejecutar los referente a pago de nómina. (Con esto la ejecución presupuestaria es del 19,25%)</t>
  </si>
  <si>
    <t>Ricardo reinoso</t>
  </si>
  <si>
    <t>Fomento de la inserción estratégica económica y comercial ejecutada</t>
  </si>
  <si>
    <t>COMISION DE TRANSITO DEL ECUADOR</t>
  </si>
  <si>
    <t>EL PROGRAMA DE ADMINISTRACIÓN CENTRAL, TUVO UNA EJECUCIÓN EN EL PRIMER TRIMESTRE DEL 97,58%</t>
  </si>
  <si>
    <t>El Decanato de Vinculación, se ha integrado en la elaboración de un programa que sera implementado en el siguiente año a fin de enfocarse en la vinculación de los actores locales, solventando las necesidades institucionales. Posterior al reingreso de los estudiantes se desarrollaran las acciones que están siendo planteadas hasta la presente fecha.</t>
  </si>
  <si>
    <t>1768145430001</t>
  </si>
  <si>
    <t>En el año 2020 se logró el 100% de la meta planificada en cuanto a satisfacción en la atención al usuario externo, considerando la calificación de los servicios brindados por la institución, como por ejemplo el Otorgamiento de Asesoría y soporte en el Sistema Nacional de Contratación Pública Presencial, Atención de denuncias o reclamos a procedimientos de Contratación Pública Virtual, Capacitación en herramientas y normativa de contratación pública Virtual y Emisión de certificación de competencias en contratación pública Presencial</t>
  </si>
  <si>
    <t>IMPULSAR LA GESTION DE LA BIODIVERSIDAD BIOLOGICA</t>
  </si>
  <si>
    <t>Asistencia Técnica</t>
  </si>
  <si>
    <t>Andrea Molestina</t>
  </si>
  <si>
    <t>EMISIÓN DE DOCUMENTOS DE IDENTIDAD</t>
  </si>
  <si>
    <t>Andrés Sotomayor Aspiazu</t>
  </si>
  <si>
    <t>Cumplimiento de los procesos de contratación pública, administración de bienes y servicios, gestión de servicios generales, gestión presupuestaria, de contabilidad y tesorería, gestión de remuneraciones, implementación del plan de capacitación, gestión de desarrollo de software, gestión de mesa de servicios, gestión de los servicios de telecomunicaciones, gestión de asesoría jurídica y patrocinio, gestión de comunicación interna y externa y gestión de planificación, seguimiento y evaluación de planes y proyectos.</t>
  </si>
  <si>
    <t>Operaciones en apoyo a otras instituciones del Estado, contribuyendo a la seguridad pública y ciudadana, fortaleciendo la protección de los derechos, libertades y garantías de los ecuatorianos. Armas de fuego y municiones decomisadas; inspecciones - abordajes realizados en el espacio acuático; interceptación de Tráfico Aéreo; protección y seguridad Hidrocarburífera; apoyo a la ARC n el control de la minería ilegal; apoyo a la Casa Militar Presidencial; seguridad y logística en apoyo al SNGRE; apoyo al MAE ejecutando operaciones de control del tráfico ilegal de madera; apoyo al MSP mediante la ejecución de operaciones de Transporte Sanitario Aéreo, además de brindar su contingente al cumplimiento del Plan Nacional de Vacunación contra el Covid 19.</t>
  </si>
  <si>
    <t>linda cepeda pañora</t>
  </si>
  <si>
    <t>OPERADOR NACIONAL DE ELECTRICIDAD - CENACE</t>
  </si>
  <si>
    <t>Atención médica</t>
  </si>
  <si>
    <t>ATENCION INTEGRAL PARA LAS PERSONAS PRIVADAS DE LA LIBERTAD</t>
  </si>
  <si>
    <t>CPFG-EMT SANTIAGO CORAL</t>
  </si>
  <si>
    <t>En este programa se cumple con lo programado, que corresponde a identificar terrenos idóneos para la implementación de proyectos de vivienda de interés social, del Ministerio de Desarrollo Urbano y Vivienda, a través del "Banco de Suelos". Sin embargo hubo una resignación de recursos para la contratación de un especialista de tasación para suelos urbanos y rurales y un especialista de tasación en construcciones urbanos y rural.</t>
  </si>
  <si>
    <t>No se ha programado meta para el primer trimestre de 2021.</t>
  </si>
  <si>
    <t>Las metas registradas corresponden al indicador "Ahorro de combustibles en BEP por la Optimización de Generación Eléctrica y Eficiencia Energética en el Sector de Hidrocarburos".
El indicador no alcanzó el resultado esperado por la no puesta del servicio de la Turbina TM2500 a finales de junio 2021.</t>
  </si>
  <si>
    <t>jorge iván mina ortega</t>
  </si>
  <si>
    <t>PROTECCIÓN, APOYO Y DESARROLLO AL MIGRANTE</t>
  </si>
  <si>
    <t>ACTIVIDADES DE CONTROL</t>
  </si>
  <si>
    <t>bruno ocampo zambrano</t>
  </si>
  <si>
    <t>II TRIMESTRE: 24.73% de ejecución de actividades de desarrollo de administración central atendidas, relacionado con los procesos de apoyo y asesoría, incluyendo sus remuneraciones y servicios básicos.</t>
  </si>
  <si>
    <t>INSTRUMENTOS DE PRONUNCIAMIENTO</t>
  </si>
  <si>
    <t>mayra carina salazar tituaña</t>
  </si>
  <si>
    <t>1660018700001</t>
  </si>
  <si>
    <t>Programa presupuestario de arrastre, sin presupuesto para el 2021</t>
  </si>
  <si>
    <t>INCREMENTO DE LA PRODUCTIVIDAD EN LOS PEQUENOS  Y MEDIANOS PRODUCTORES</t>
  </si>
  <si>
    <t>En el segundo trimestre de 2021 se han graduado un total de 412 estudiantes. 145 de la Facultad de Administración de Empresas, 90 de la Facultad de Ciencias, 16 Facultad de Ciencias Pecuarias, 68 de la Facultad de Informática y Electrónica, 55 de la Facultad de Mecánica, 31 de la Facultad de Recursos Naturales, 7 de la Facultad de Salud Pública</t>
  </si>
  <si>
    <t>77</t>
  </si>
  <si>
    <t>freddy gallardo</t>
  </si>
  <si>
    <t>La frecuencia de reporte del indicador es anual, Para el año 2021, se estableció como meta una cobertura de 97.26%, a nivel nacional.  La cobertura registrada es una de las más altas a nivel regional.</t>
  </si>
  <si>
    <t>Aracelia Benavides</t>
  </si>
  <si>
    <t>39,65% de ejecución presupuestaria acumulada (enero ¿ junio 2021). 
(FUENTE: DIRECCIÓN ADMINISTRATIVA FINANCIERA ¿ Memorando No. TCE-DAF-2021-0803-M de 01 julio 2021)</t>
  </si>
  <si>
    <t>Este segundo trimestre, el Consejo Nacional de Salud ha logrado ejecutar sus actividades operativas y administrativas de manera eficiente, contribuyendo con la construcción, fortalecimiento y sostenibilidad del Sistema Nacional de Salud con la correcta aplicación de las políticas públicas, normas e instrumentos técnicos en el marco de la Ley Orgánica del Sistema Nacional de Salud y su reglamento.</t>
  </si>
  <si>
    <t>UNIVERSIDAD LAICA ELOY ALFARO DE MANABI</t>
  </si>
  <si>
    <t>pablo aldaz</t>
  </si>
  <si>
    <t>De abril a junio se registraron 122 fallecidos por accidentes de tránsito en la RVE controlada por la CTE, esto implica un sobrecumplimiento de 0.13 en relación a la meta trimestral, puesto que el indicador escogido es de tendencia a la baja por su naturaleza en relación a la reducción de la tasa de mortalidad por siniestros de tránsito por cada 10 kilómetros de vías. LOGROS: pago de sueldos y a jubilados, servicios básicos; contratos por transporte de valores; aseo; mant. de vehículos; combustible, mant. y transferencia de datos de radares y cámaras; outsourcing de impresoras; arrendamientos, seguros, matriculación y revisión vehicular, mant. de sistema eléctrico en la UCT de Milagro, mantenimiento de hidrosanitarios en Citaciones y Partes, entre otros.</t>
  </si>
  <si>
    <t>79</t>
  </si>
  <si>
    <t>Ejecución presupuestaria y de metas alineada a la planificación institucional.</t>
  </si>
  <si>
    <t>La metas establecida para el segundo trimestre de 2021 fue del 65% de Cobertura poblacional con tecnología 4G o superior, el resultdo obtenido al segundo trimestre es de 60,74%.</t>
  </si>
  <si>
    <t>DEFENSA DE LOS  DERECHOS HUMANOS Y DE LA NATURALEZA</t>
  </si>
  <si>
    <t>pablo armando enriquez murillo</t>
  </si>
  <si>
    <t>Según informe de Lcdo. Santiago Montalvo recibido el 10/05/2021, Cumplimiento del 100% en el primer trimestre 2021.</t>
  </si>
  <si>
    <t>1060001070001</t>
  </si>
  <si>
    <t>SERVICIO DE CONTRATACIÓN PÚBLICA - SERCOP</t>
  </si>
  <si>
    <t>En el primer trimestre del año 2021, se cumplió con las metas: cumplimiento de
planes de acción de mejora de la gestión institucional al 100%; se obtuvo el 95.43% de optimización Cero Papeles con el Sistema de Gestión Documental Quipux; se cumplió con las actividades planificadas de mejora de Clima Laboral. Se alcanzó el 22,30% de ejecución presupuestaria para Gasto Permanente del programa.</t>
  </si>
  <si>
    <t>En este perido enero marzo se logró la movilización de 35618 toneladas de carga.</t>
  </si>
  <si>
    <t>1768141520001</t>
  </si>
  <si>
    <t>PROYECTOS DE INVESTIGACIÓN GESTIONADOS.</t>
  </si>
  <si>
    <t>Este indicador se cumplirá en el II semestre del 2021. Sin embargo, según informe institucional la última tasa de Titulación es de 35.51%.</t>
  </si>
  <si>
    <t>Se registra un cumplimiento del 106.30 % de la meta.  En este periodo se ahorró un total de 920.388,29 barriles equivalentes de petróleo gracias a una óptima conexión entre el SEIP-E y el S.N.I.  Gracias a esta interconexión, el sector petrolero ha utilizado energía proviniente del Sistema Nacional Interconectado, cuya energía producida proviene en su mayor proporción de la hidroelectricidad.</t>
  </si>
  <si>
    <t>Durante el año 2021  se encuentran  18 proyectos de investigación aprobados, financiados en gasto corriente, de acuerdo Actualización de la Planificación Operativa aprobada,  y además 10  proyectos ganadores de Convocatoria. S publicaron 16 artículos en revistas indexadas,  6  libros</t>
  </si>
  <si>
    <t>PROMOCION E INCREMENTO DE EXPORTACIONES NO PETROLERAS</t>
  </si>
  <si>
    <t>Monica lora</t>
  </si>
  <si>
    <t>PROCESOS DE EVALUACIÓN INTEGRAL DEL DESEMPEÑO DOCENTE EJECUTADOS.</t>
  </si>
  <si>
    <t>MEJORAR LA CALIDAD DE VIDA EN EL AMBITO SOCIOCULTURAL Y ECONOMICO DE LOS PUEBLOS Y NACIONALIDADES, AFROECUATORIANOS Y MONTUBIOS DEL ECUADOR</t>
  </si>
  <si>
    <t>Actividades de gestión institucional cumplidas. Se cumplieron con las actividades de los planes de acción de mejora de la gestión institucional programadas para el segundo trimestre. Se cumplió al 100% las actividades programadas en plan estratégico de mejora del clima laboral.  Se realizaron las gestiones pertinentes a fin de que se firmen de manera electrónica la mayor cantidad de quipux generados.</t>
  </si>
  <si>
    <t>JUNTA NACIONAL DE DEFENSA DEL ARTESANO</t>
  </si>
  <si>
    <t>IVÁN NINAHUALPA JIBAJA</t>
  </si>
  <si>
    <t>DURANTE EL PRIMER TRIMESTRE NO SE GRADUARON ESTUDIANTES EN LAS DIFERENTES  CARRERAS DE PRE GRADO Y  30 DE  POSGRADO DE LA UTM</t>
  </si>
  <si>
    <t>DIRECCION NACIONAL DE SALUD DE LA POLICIA NACIONAL</t>
  </si>
  <si>
    <t>La aprobación de la asignación presupuestaria se efectuó a partir del mes de marzo por un valor menor al proformado, motivo por el cual las metas se encuentran en ajuste permanente acorde a la gestión de más recursos y redistribución de los existentes. El indicador contará con resultados de cumplimiento a partir del 2do trimestre.</t>
  </si>
  <si>
    <t>CONSEJO DE REGULACIÓN Y PROMOCIÓN DE LA INFORMACIÓN Y COMUNICACIÓN</t>
  </si>
  <si>
    <t>lorena álvarez</t>
  </si>
  <si>
    <t>Carolina Suarez</t>
  </si>
  <si>
    <t>El valor de este programa presupuestario corresponde a los grupos de gasto 510000, 530000, 570000 . Durante le primer trimestre se ha ejecutado el pago de sueldos, arrendamientos, y y servicios básicos para la operatividad efectiva de la Instituición</t>
  </si>
  <si>
    <t>Para la prestación de servicios de justicia en los órganos que conforman la Función Judicial se espera a diciembre de 2021 una Tasa de Resolución de 1, para alcanzar este resultado en el primer trimestre se están realizado las siguientes acciones: 
- Se han resuelto 156.427 causas, que representan el 87% de los casos ingresados en este período. 
- En el primer trimestre se registró un total de audiencias convocadas de 11.908, de las cuales, 6.699 (56%) fueron audiencias instaladas, de estas, se logró la suscripción de Actas de acuerdo en 6.317 casos, equivalente al 94%.</t>
  </si>
  <si>
    <t>FORTALECIMIENTO DE LAS CAPACIDADES ESTRATEGICAS</t>
  </si>
  <si>
    <t>1768186380001</t>
  </si>
  <si>
    <t>1768046530001</t>
  </si>
  <si>
    <t>Supervisión de entidades controladas</t>
  </si>
  <si>
    <t>MINISTERIO DE DESARROLLO URBANO Y VIVIENDA</t>
  </si>
  <si>
    <t>Se realizaron nuevas inversiones en sector real, público no financiero y financiero privado incrementando la rentabilidad del portafolio; se alcanzó el 100% de contribución en Bancos, mutualistas y COAC segmento 1; se redujo el promedio de días para la atención del PSD a 10; se realizaron 2.652 transferencias masivas por $72.057,04 y se realizaron Talleres Virtuales en territorio capacitando a 1144 ciudadanos.</t>
  </si>
  <si>
    <t>las actividades contempladas en la planificación institucional establecida con la finalidad de lograr el 100% de la operatividad institucional se encuentran ejecutandose conforme lo establecido y aprobado.</t>
  </si>
  <si>
    <t>1768134580130</t>
  </si>
  <si>
    <t>número de entidades que reciben asesoría técnica y apoyo para transversalización del enfoque de igualdad y no discriminación así como también la incorporación de las políticas de la ANII.</t>
  </si>
  <si>
    <t>INFORMACION GEOLOGICA Y ENERGETICA DISPONIBLE</t>
  </si>
  <si>
    <t>Codificado 2do trimestre USD. 5.780.594,10,  ejecutado 2do trimestre: USD. 1.406.290,91 (abril - junio)
(24,33% porcentaje de ejecución presupuestaria trimestral, 46.19% porcentaje de ejecución al 30 de junio).
Logros:
a) 2.329 pericias en el ámbito de Medicina Legal
b) 36.111 pericias en el ámbito de Ciencias Forenses
c) 116 inhumaciones de cadáveres no identificados, identificados y no retirados
d) 5 Comisiones Técnicas activas en el desarrollo de instrumentos metodológicos
e) 5 Eventos de Capacitación Especializada de manera virtual
f) 1 Convenio de Cooperación Interinstitucional de índole académico, suscrito con entidades de educación superior
g) 2 Convenios de Cooperación Interinstitucional para gestión técnica</t>
  </si>
  <si>
    <t>Fortalecimiento Institucional</t>
  </si>
  <si>
    <t>No se programaron metas para el primer trimestre, es un indicador anual que se lo medirá al finalizar el 2020</t>
  </si>
  <si>
    <t>Durante el primer Semestre del año 2021 la ejecución de la meta alcanzo 111,40 TM*hora  movilizadas, superando la meta programada.  Este resultado refleja que  por el Terminal Portuario  se está movilizando mayor volumen de toneladas métricas  por hora,  debido a  que para  las operaciones de carga y descarga se utilizan las Grúas Pórticos y  se mantiene el arribo de naves portacontenedores con mayor capacidad de carga.    Al 30 de junio del 2021, se movilizó por el Terminal Portuario  1. 078 970,36. Toneladas métricas</t>
  </si>
  <si>
    <t>Se llevaron a cabo operaciones de vigilancia y control del territorio nacional, a fin de garantizar la defensa de la soberanía e integridad territorial, acciones con un rol preponderante en todos los 72 destacamentos desplegados en el País; así como control de los espacios aéreos y marítimos jurisdiccionales del Ecuador en cooperación con los Estados Unidos con su aeronave P-3 ORION.</t>
  </si>
  <si>
    <t>REGULACION PREVENCION Y CONTROL PARA LA BIOSEGURIDAD</t>
  </si>
  <si>
    <t>SE HAN EJECUTADO 16 PROYECTOS DE VINCULACIÓN DURANTE EL PERIODO DE EVALUACIÓN</t>
  </si>
  <si>
    <t>SOLEDAD MELO</t>
  </si>
  <si>
    <t>Control técnico del espectro radioeléctrico y de las telecomunicaciones</t>
  </si>
  <si>
    <t>Se ha ejecutado más del 100% de las actividades programadas para capacitación en buenas prácticas tecnológicas/productivas, para el período.</t>
  </si>
  <si>
    <t>2.059 comunicaciones del sector público o privado en respuesta a consultas de Coactivas.
4 solicitudes de convenios de pago de coactivas.
2 registros de medidas cautelares casos especiales.
772 imposiciones de medidas cautelares
6 requerimientos de información de contribuciones.
Ajustes sistema de constitución electrónica SAS para resolver problemas presentados con firmas electrónicas de SecurityData.
Mejoras en SIT.
Desarrollo de Botón de Pagos.
Cambios en los sistemas java por el web service del Registro Civil.
Sistema de Notificaciones Masivas - Implementación de validaciones sobre las direcciones de correo electrónico de los destinatarios y también sobre las direcciones electrónicas a las que se enviarán copias.
Cambios en Sistemas Internos para cumplir con la Ley de Modernización.</t>
  </si>
  <si>
    <t>RICARDO TOBAR</t>
  </si>
  <si>
    <t>Ramiro villacís</t>
  </si>
  <si>
    <t>Incentivos de vivienda</t>
  </si>
  <si>
    <t>SEGURIDAD OPERACIONAL Y OPTIMIZACION DE SERVICIOS AERONAUTICOS Y AEROPORTUARIOS</t>
  </si>
  <si>
    <t>MARIO LARREA AGUIRRE</t>
  </si>
  <si>
    <t>Se ha ejecutado la nómina y gastos operativos de la URS de manera óptima. Sin embargo, no se tienen los suficientes recursos para la operatividad de la Institución. No obstante, se realizarán las gestiones ante el MEF para solventar las necesidades de presupuesto en gasto corriente.</t>
  </si>
  <si>
    <t>Implementación de instrumentos técnicos y mecanismos de calidad que apoyen a la generación de una cultura de aseguramiento de la calidad de las IES, carreras y programas.</t>
  </si>
  <si>
    <t>Durante Enero - Junio 2021 se abasteció una demanda de potencia máxima del país de 4101.7 MW, con un pico de 4480 MW considerando exportaciones; y, en el ámbito nacional, 13369.4 GWh de demanda de energía, abastecidos mediante el despacho económico de los recursos de generación, con el objetivo de minimizar el costo de operación. Se obtuvo una participación de generación renovable del 94.02%, de los cuales 93.6% fue proveniente de generación hidroeléctrica y 0.42% de otras fuentes no convencionales. La operación del sistema fue prácticamente autónoma, se efectuaron importaciones por el volumen de 15.06 GWh, con un aporte del 0.11% en la composición total. Se exportó el volumen total de 395.5 GWh, de los cuales el 92.7% (366.56 GWh) fueron vendidos a Colombia y  el 7.3% (28.94 GWh) a Perú.</t>
  </si>
  <si>
    <t>Se mejoró la ejecución de presupuesto y sus actividades programadas Principales resultados:
*1778 Procesos finalizados Patrocinio Nacional
*63,30% (USD 1.624.435,31) monto evitado procesos nacionales
*82,69% (USD 3.625.994,34) monto evitado arbitrajes nacionales
*97,05% (USD 10.691.064,00) monto evitado pago de reparaciones
*62 casos de Derechos Humanos atendidos
*84 Pronunciamientos emitidos 
*18 Informes de control de contratos 
*Análisis de 1 proyecto de Ley
*361 Procesos de mediación finalizados</t>
  </si>
  <si>
    <t>FOMENTO Y DESARROLLO DE LOS PUEBLOS Y NACIONALIDADES</t>
  </si>
  <si>
    <t>I TRIMESTRE: Se refleja el avance relacionado con la gestión de actividades y metas planteadas de las unidades administrativas de apoyo de la entidad.
Actividades de gestión cumplidas; De acuerdo a las competencias de SETEGISP se gestionaron las actividades de apoyo y asesoría institucional a nivel nacional.</t>
  </si>
  <si>
    <t>Se han realizado gestiones de estructura, legalización como Institución Pública, gestión de aprobación de presupuesto con el Ministerio de Economía y Finanzas</t>
  </si>
  <si>
    <t>04</t>
  </si>
  <si>
    <t>DEFENSORIA PUBLICA</t>
  </si>
  <si>
    <t>Ana Cisneros</t>
  </si>
  <si>
    <t>ADMINISTRACION CENTRAL</t>
  </si>
  <si>
    <t>VICEPRESIDENCIA DE LA REPUBLICA</t>
  </si>
  <si>
    <t>Según informe presentado por Director de Vinculación de 14 mayo 2021.</t>
  </si>
  <si>
    <t>lucia diaz</t>
  </si>
  <si>
    <t>JENNY VERONICA DOMINGUEZ APARICIO</t>
  </si>
  <si>
    <t>FOMENTO A LA PRODUCCION Y DESARROLLO DE MIPYMES ARTESANIAS E INDUSTRIAS</t>
  </si>
  <si>
    <t>Emisión y difusión de la información relacionada con el tiempo, clima y agua; y las actividades de fortalecimiento como gastos de operación y funcionamiento institucional, cumplidas.</t>
  </si>
  <si>
    <t>Fortalecimiento del Sistema Nacional Descentralizado de Gestión de Riesgos</t>
  </si>
  <si>
    <t>EFICIENCIA CALIDAD Y COBERTURA EN LA DISTRIBUCION DE ENERGIA ELECTRICA</t>
  </si>
  <si>
    <t>RECTORIA DEL SISTEMA NACIONAL DE SALUD</t>
  </si>
  <si>
    <t>Se realizaron ajustes a la planificación de acuerdo al presupuestos asignado, Se presentaron 5PPP; 4 ordenanzas y un reglamento de convenios. Se mantuvieron 3 reuniones de trabajo de los SISAN en: Azuay, Esmeraldas y Loja y un Sesión del SISAN Imbabura.</t>
  </si>
  <si>
    <t>REGULACION Y CONTROL DEL TRANSPORTE TERRESTRE TRANSITO Y SEGURIDAD VIAL</t>
  </si>
  <si>
    <t>Programas y proyectos de vinculación con la colectividad ejecutados con la participación de la colectividad</t>
  </si>
  <si>
    <t>NO EXISTE INFORME DE EJECUCIÓN DE LA D. DE VINCULACIÓN</t>
  </si>
  <si>
    <t>Prestar los servicio de Transporte Multimodal, para garantizar la movilidad a las comunidades del interior.</t>
  </si>
  <si>
    <t>El retrazo en la apertura de la plataforma informatica eSIGEF, en el presente año por parte del Ministerio de Economía y Finanzas, afectó el correcto desenvolvimiento de las actividades planificadas por la Institución.</t>
  </si>
  <si>
    <t>Este indicador tiene una frecuencia semestral, su primer reporte se lo realizará en el mes de julio de 2021. Al mes de marzo se ha trabajado con varias instituciones nacionales y en el exterior para contar con instrumentos suscritos a favor de los ecuatorianos en el exterior, los ecuatorianos retornados y los extranjeros en territorio ecuatoriano.</t>
  </si>
  <si>
    <t>MARIA BELEN MONTENEGRO RODRIGUEZ</t>
  </si>
  <si>
    <t>Gastos de operación y funcionamiento institucional</t>
  </si>
  <si>
    <t>Se cumplió con lo programado en el segundo trimestre en la gestión administrativa mediante la provisión de bienes y servicios que aportan al cumplimiento de los objetivos institucionales.</t>
  </si>
  <si>
    <t>Durante el primer semestre se alcanzó 654 profesionales graduados de los cuales 594 son de grado y 60 profesionales graduados.</t>
  </si>
  <si>
    <t>Carola rios michaud</t>
  </si>
  <si>
    <t>Carlos benítez cartes</t>
  </si>
  <si>
    <t>SEGUNDO TRIMESTRE: En el Programa 55 FORTALECIMIENTO DE LA ECONOMÍA POPULAR Y SOLIDARIA, se ejecutó un monto de $ 654.380,52 correspondiente al 27,66%, de un monto codificado de $ 2.365.928,53 Se han fortalecido 3.003 actores en temas organizativos, administrativos, financieros y técnicos, también alcanzó $ 26.097.371,43 como monto de ventas en el mercado nacional e internacional de OEPS y UEP apoyadas por el IEPS. 27 nuevas OEPS/UEPS, articuladas a financiamiento y cofinanciamiento. Finalmente, se está terminando de ejecutar 1 metodología para la elaboración del estudio sobre la pertinencia de la inclusión de las OEPS de transporte en el RUEPS. Al finalizar el primer semestre 2021, el devengado de este programa presupuestario es de $1.092.296,62 de un monto codificado de $2.365.928,53.</t>
  </si>
  <si>
    <t>El monto del presupuesto codificado puede variar ya que se está incluyendo fuente 701, en la cual se incluyeron valores que se planificaron en base a proyectos, pero que aún no son datos oficiales, estos montos fueron solicitados debido al cambio de plataforma del ESIGEF a SINAFIP, sin embargo nuevamente se volvió a la Plataforma ESIGEF, y no se eliminaron esos montos planificados.</t>
  </si>
  <si>
    <t>La ejecución de metas del 27% en el primer semestre, garantiza los procesos electorales de manera transparente, eficiente, inclusiva en todas sus fases, además de una promoción electoral, fiscalización y participación política en igualdad de condiciones, reflejadas en el proceso electoral ¿Elecciones Generales 2021¿</t>
  </si>
  <si>
    <t>SE CUMPLIÓ CON LA PLANIFICACIÓN, CUMPLIENDO CON LOS OBJETIVOS INSTITUCIONALES</t>
  </si>
  <si>
    <t>Programa destinado a ejecución del Plan Anual de Inversiones de la ANT.
Durante el primer trimestre se ha logrado el pago de sueldos y beneficios de ley del personal que permite tener operativo el proyecto "Seguridad Integral para el Transporte Püblico y Comercial</t>
  </si>
  <si>
    <t>Al primer trimestre 2021  la ejecución de  meta alcanzó 113,35  T.M. movilizadas por hora,  Lográndose movilizar en el I trimestre 533431,26 T.M.,  se continúa con el ingresos semanales de buques portacontenedores a la terminal portuario de igual manera se sigue con  la exportación de carga de concentrado de cobre en big bags.</t>
  </si>
  <si>
    <t>INCLUSION DIGITAL</t>
  </si>
  <si>
    <t>Avance Agenda Regulatoria 2021:25,33%.
Avance Agenda Regulatoria RH: 36,00%
Avance Agenda Regulatoria DAPS: 30,00%
Avance Agenda Regulatoria RyD: 10,00%
Avance Plan de Control 2021:30,78%.
Avance Plan de Control RH: 58,33%
12 denuncias atendidas
5 Informes Técnicos de Control de Cumplimiento
21 trámites administrativos atendidos
27 IDA aprobados
40 CDA atendidos
13 IPV atendidos
Avance Plan de Control APyS: 25,67%
221 Notificaciones del reporte de información
221 invitaciones a la difusión de las Regulaciones
17 Evaluaciones de los elementos tarifarios
35 PQRSD atendidas
Avance Plan de Control RyD: 8,33%
3 Análisis de la situación actual de riego a nivel provincial.
2 Controles de cumplimiento de obligaciones
6 Denuncias y solicitudes atendidas</t>
  </si>
  <si>
    <t>Proyectos Ejecutados con la Participacion de la Colectividad</t>
  </si>
  <si>
    <t>Leticia Sabando Garcés</t>
  </si>
  <si>
    <t>Jonathan Mafla</t>
  </si>
  <si>
    <t>Resultados obtenidos en el primer trimestre:
Carros recuperados son 410; Motos recuerdas 487; Armas aprehendidas e incautadas 772; Camales Clandestinos Clausurados 6; Semovientes Recuperados 423; Bienes Culturales Incautados 62; Municiones incautadas o aprehendidas 1214; Cumplimiento de órdenes de detención emitidas por autoridad competente 1525.</t>
  </si>
  <si>
    <t>INCENTIVOS DE LA VIVIENDA Y REASENTAMIENTOS</t>
  </si>
  <si>
    <t>UNIVERSIDAD POLITECNICA ESTATAL DEL CARCHI</t>
  </si>
  <si>
    <t>En este programa se cumple con lo programado, que corresponde a facilitar el acceso y la entrega a la vivienda de interés social, digna y adecuada, en un entorno seguro que incluya la provisión y calidad de los bienes y servicios públicos vinculados al hábitat: suelo, energía, movilidad, transporte, agua y saneamiento, calidad ambiental y recreación, a las /los ciudadanas/os ecuatorianos, en énfasis en la población en pobreza y vulnerabilidad; así como en los núcleos familiares de menores ingresos económicos que presentan necesidad de vivienda propia; asegurando un hábitat seguro e inclusivo.</t>
  </si>
  <si>
    <t>"El Programa 56 - para el resultado del período se consideran las acciones de promoción y mercadeo realizadas (destino Ecuador) y se incluye la nómina enmarcada en dicho programa más los montos asignados para acciones técnicas. 
Mediante Acuerdo Ministerial Nro. 2020-014 de 08 de junio de 2020 se emite la aprobación al nuevo Estatuto Orgánico de Gestión Organizacional por Procesos del MINTUR, el cual contempla la estructura institucional de las Direcciones, Coordinaciones y Subsecretarías, por lo que al momento la Dirección de Planificación se encuentra realizando el redespliegue en el sistema GPR.
Cabe mencionar que debido a la emergencia sanitaria que atraviesa el país debido al COVID 19, algunas de las acciones planificadas ha retrasado su ejecución."</t>
  </si>
  <si>
    <t>Concentró su presupuesto en los egresos en personal; bienes y servicios de consumo y, egresos financieros.</t>
  </si>
  <si>
    <t>DANIEL ATIENCIA</t>
  </si>
  <si>
    <t>Cobertura poblacional con tecnología 4G o superior</t>
  </si>
  <si>
    <t>MINISTERIO DE INCLUSION ECONOMICA Y SOCIAL</t>
  </si>
  <si>
    <t>Por las condiciones climáticas se ha retrasado la liberación de la tecnología programada, se ajustan los análisis respectivos para el segundo trimestre</t>
  </si>
  <si>
    <t>Durante el segundo trimestre 2021: 103% de personas en estado irregular notificadas con inicio de proceso administrativo; 65.78% de vías no urbanas interveninada (km)</t>
  </si>
  <si>
    <t>Aprobados 3 proyectos de investigación</t>
  </si>
  <si>
    <t>Número de grupos delictivos organizados desarticulados (IP)</t>
  </si>
  <si>
    <t>N/A</t>
  </si>
  <si>
    <t>Indicador discreto: 99,87% niñas, niños y mujeres gestantes atendidos en las modalidades DI, durante ES-COVID 19; Lineamientos registro usuarios DI en SIIMIES, Lineamientos para apertura de servicios plan piloto CDI, Familias sin conectividad (servicio de internet y/o equipos informáticos.</t>
  </si>
  <si>
    <t>Proyectos en proceso de ejecución. 16 proyectos ejecutados con la participación de la comunidad. 50000 beneficiarios indirectos aproximadamente.</t>
  </si>
  <si>
    <t>18,13% de ejecución presupuestaria acumulada (enero ¿ marzo 2021). 
(FUENTE: DIRECCIÓN ADMINISTRATIVA FINANCIERA ¿ Memorando No. TCE-DAF-2021-0342-M de 01 abril 2021)</t>
  </si>
  <si>
    <t>1768187190001</t>
  </si>
  <si>
    <t>FORMACION Y CAPACITACION PROFESIONAL</t>
  </si>
  <si>
    <t>La asignación presupuestaria permitió realizar actividades como: operaciones de vigilancia y control de los espacios aéreos y marítimos jurisdiccionales del Ecuador, así como fomentar el diálogo y promover la coordinación y cooperación entre Ministerios de Defensa de otros países, para lo cual se han devengado USD $ 605211.55</t>
  </si>
  <si>
    <t>CONTRALORIA GENERAL DEL ESTADO</t>
  </si>
  <si>
    <t>En el primer trimestre (enero - marzo 2021), se obtuvieron los siguientes resultados:
- 41 GAD participaron en, al menos, un proceso de capacitación y/o asistencia técnica.
- 2 Conflictos atendidos y solventados.
- 18 GAD Parroquiales Rurales monitoreados.</t>
  </si>
  <si>
    <t>Control Operativo del tránsito y Seguridad Vial (Control, Investigación y Rescate de víctimas) - I: Reducción de la tasa de mortalidad por siniestros de tránsito por cada 10 kilómetros de vías</t>
  </si>
  <si>
    <t>ing. Aida garcia gonzalez</t>
  </si>
  <si>
    <t>Stalyn MANUEL LLERENA MARTILLO</t>
  </si>
  <si>
    <t>PROYECTOS EJECUTADOS CON LA PARTICIPACIÓN DE LA COLECTIVIDAD</t>
  </si>
  <si>
    <t>Se ejecutaron varias actividades como: 1.- Informe de evaluación de la implementación del Sistema de Gestión de la Calidad conocida por el Rectorado; 2.- Procedimientos del Sistema de Gestión de la Calidad aprobados por HCU mediante Resolución: 0228-CU-P-2021, 3.-  Implementación del Sistema de Gestión de la Calidad (Desarrollo del módulo primera etapa); 4.- Levantamiento y actualización de los procedimientos de las Unidades Académicas y Administrativas; 5.- Procedimientos de articulación de la investigación, docencia, innovación, posgrado y vinculación con la sociedad que incluyan los procedimientos de ética y comunicación, para la devolución y difusión científica; 7.- Acompañamiento en el cierre satisfactorio de las no conformidades del Plan de Aseguramiento de la Calidad.</t>
  </si>
  <si>
    <t>ECON. FREDDY SANTAMARIA</t>
  </si>
  <si>
    <t>El programa 83, dentro de la estructura programática de la institución corresponde a gasto no permanente, por tal razón, será reportado en el seguimiento institucional de gasto no permanente. 
Sin embargo, se describe el indicador relacionado a este programa, denominado Número de publicaciones científicas en revistas indexadas de alto impacto anuales, la meta planificada para el año 2021 es de 141 publicaciones científicas de las cuales 47 se encuentran planificadas el primer semestre y 94 el segundo semestre; la meta cumplida con corte al 30 de junio de 2021, fue de 67 publicaciones científicas, es decir, se superó la meta planificada (143%); esto representa el 47,51 % de cumplimiento de la meta anual.</t>
  </si>
  <si>
    <t>martin espinosa gonzalez</t>
  </si>
  <si>
    <t>84</t>
  </si>
  <si>
    <t>DESARROLLO INSTITUCIONAL</t>
  </si>
  <si>
    <t>Proyectos ejecutados con la participación de la
colectividad</t>
  </si>
  <si>
    <t>Los proyectos de vinculación  una vez aprobados inician su ejecución y a diciembre de 2021 se tendrá el informe de seguimiento de cada proyecto conforme cronograma.</t>
  </si>
  <si>
    <t>1.Se cuenta con un boletín denominado Evaluación del impacto del Covid-19 en el sector cultural y patrimonial del Ecuador. 2.Dentro de la implementación del RIEFACP, se ha avanzado el 17,5% con los  Lineamientos y Directrices para la educación y formación para personas con discapacidad etapa 2, Implementación de tambos de lectura en Unidades de Acogida, Implementación de Formación Docente UNESCO Etapa 1, Validación de trayectoria Etapa 1 e Impulsar y acompañar Certificación por competencias etapa 1.</t>
  </si>
  <si>
    <t>SERVICIO NACIONAL DE DERECHOS INTELECTUALES</t>
  </si>
  <si>
    <t>Adriana Proaño</t>
  </si>
  <si>
    <t>Principales Logros: Ronda de negociaciones para la Ampliación y Profundización del Acuerdo Comercial entre Ecuador y Guatemala; Reunión con la Unión Europea en Ecuador con el fin de identificar potenciales proyectos a corto plazo, a financiarse a través de Asesorías Técnicas Internacionales; Jornada de reuniones con Congresistas de Estados Unidos y actores del sector privado estadounidense; Evaluación del Acuerdo comercial entre la Unión Europea y Colombia, Perú y Ecuador. Taller virtual para presentar y discutir hallazgos preliminares de Ecuador.</t>
  </si>
  <si>
    <t>61</t>
  </si>
  <si>
    <t>El Programa 55 - para el resultado del período se consideran las acciones de regulación, control, fomento y desarrollo turístico ejecutadas a nivel nacional. 
Debido a la emergencia sanitaria que atraviesa el país debido al COVID 19, algunas de las acciones planificadas han retrasado su ejecución. Se puede observar los siguientes indicadores: 
7 destinos turísticos asistidos o asesorados técnicamente 
3 productos turísticos desarrollados en las localidades atendidas por el Ministerio de Turismo 
3 corredores, rutas y circuitos asistidos o asesorados 
100% de emergencias atendidas por el Ministerio de Turismo
100% de denuncias, quejas y reclamos gestionadas por el Ministerio de Turismo
50% de operativos realizados a nivel nacional</t>
  </si>
  <si>
    <t>0968608970001</t>
  </si>
  <si>
    <t>Actividades de gestión técnica de alerta y coordinación para atenciones de situaciones de emergencia de la ciudadanía a nivel nacional</t>
  </si>
  <si>
    <t>AUTORIDAD PORTUARIA DE PUERTO BOLIVAR</t>
  </si>
  <si>
    <t>META CUMPLIDA SEGÚN LO PLANIFICADO</t>
  </si>
  <si>
    <t>JENNIFER CEPA</t>
  </si>
  <si>
    <t>LOGROS: el pago oportuno de sueldos y beneficios de ley; pagos de contratos varios por planillas de servicio de aseo, mantenimientos varios, servicios profesionales, entre otros. La demora en la apertura del sistema financiero e inclusive el cambio del mismo a finales de febrero afectó la ejecución presupuestaria en los 2 primeros meses y retrasó la asignación de los techos plurianules, los cuales nos fueron entregados en el mes de marzo, por lo cual ciertos procesos de contratación se vieron dilatados para su inicio.</t>
  </si>
  <si>
    <t>Se ha publicado 13 artículos científicos en revistas de alto impacto</t>
  </si>
  <si>
    <t>POLICIA NACIONAL</t>
  </si>
  <si>
    <t>CONSEJO NACIONAL DE DISCAPACIDADES -CONADIS</t>
  </si>
  <si>
    <t>SERVICIO DE DEFENSA LEGAL GRATUITA A LOS CIUDADANOS</t>
  </si>
  <si>
    <t>EXISTEN 59 PUBLICACIONES DE ALTO IMPACTO Y  4 NUEVOS GRUPOS DE INVESTIGACION CONSOLIDADOS</t>
  </si>
  <si>
    <t>la información enviada refleja que no se ha podido avanzar de mejor manera en el cumplimiento de este programa por la falta oportuna de los recursos económicos por parte del Ministerio de Finanzas</t>
  </si>
  <si>
    <t>DINAMIZACION DEL SISTEMA NACIONAL DE CONTRATACION PUBLICA</t>
  </si>
  <si>
    <t>Dentro de las actividades programadas en el marco convenio con CELEC EP, se ha cumplido con los compromisos de realizar aforos liquido, solido, toma y análisis de muestras de agua, sedimentos, operación y mantenimiento de las estaciones hidrológicas y meteorológicas en las cuencas de los ríos Guayllabamba y Coca.</t>
  </si>
  <si>
    <t>Para el año 2021 se han planificado la ejecución de 95 proyectos de investigación, en el segundo trimestre de 2021 se planifica el cierre de 20 proyectos y en el cuarto trimestre del 2021 se cerrarán 60 proyectos, los demás continuarán en ejecución.</t>
  </si>
  <si>
    <t>Johanna Belen Centeno Vasco</t>
  </si>
  <si>
    <t>Número de programas de transferencia tecnológica y conocimientos,</t>
  </si>
  <si>
    <t>NIVEL DE CUMPLIMIENTO DE METAS FISICAS DEL GASTO PERMANENTE ( REMUNERACIONES Y GASTOS DE OPERACIÓN INSTITUCIONAL)</t>
  </si>
  <si>
    <t>Para el segundo trimestre se han planificado actividades para impulsar la regulación sobre la contaminación ambiental.</t>
  </si>
  <si>
    <t>Principales Logros:  En el año 2021 (corte 30 de junio) se han aprobado un total de 33 contratos de inversión por un monto de $ 588.41MM, correspondiente a los sectores acuacultura, agricultura, manufactura, energía, turismo, transporte y almacenamiento, con un impacto de generación de 2497 empleos potenciales.</t>
  </si>
  <si>
    <t>jorge luis pinos mejia</t>
  </si>
  <si>
    <t>SE CUMPLIO CON LA PROGRAMACION TRIMESTRAL DE PROTECCION A LAS MAXIMAS AUTORIDADES DEL PAIS</t>
  </si>
  <si>
    <t>Índice</t>
  </si>
  <si>
    <t>CANCELACIÒN DE SERIVCIOS BÀSICOS, REMUNERACIONES MENSUALES, PAGO DE OBLIGACIONES AL IESS,  DECLARACIONES AL SRI OPORTUNAS, CONTRATACIÓN DE SERVICIO DE INTERNET, LIMPIEZA PRIVADA,  MANTENIMIENTO PARQUE AUTOMOTOR ENTRE OTRAS ACTIVIDADES QUE GARANTIZAN EL MEJOR DESENVOLVIMIENTO INSTITUCIONAL</t>
  </si>
  <si>
    <t>ANDREA OJEDA</t>
  </si>
  <si>
    <t>Se realizaron 401 inspecciones integrales. La meta programada fue del 90%. Se evidencia un sobrecumplimiento del 110,83% para este período, debido a que se ejecutaron inspecciones integrales de acuerdo al plan de inspecciones dispuesto por la Dirección de Control e Inspecciones y según las programadas a través del Sistema Inspector Integral 2.0.</t>
  </si>
  <si>
    <t>Se elaboraron 4 expedientes de delimitación de polígonos de protección arqueológica y/o paleontológico 
Se han planificado 4 artículos académicos de investigación y divulgación científica, los cuales han iniciado su desarrollo
Se han atendido 29 propuesta de estudios y proyectos de investigación sobre patrimonio cultural
628  fichas de inventario patrimonial revisadas
115 inspecciones técnicas
Se elaboraron 4 expedientes de delimitación de polígonos de protección arqueológica y/o paleontológico  
6 caracterizaciones atendidas lo cual involucró  421 objetos
Se validaron los planes de riesgos  zonales de la DTZ4 Y DTZ5
130 registros cartográficos
19.196 visitas a los Centro de Investigación del INCP, generando ingresos por un monto de USD 27.173,00</t>
  </si>
  <si>
    <t>1760010970001</t>
  </si>
  <si>
    <t>EN EJECUCIÓN</t>
  </si>
  <si>
    <t>GESTIÓN DIFUSIÓN Y PROMOCIÓN DE LOS DERECHOS INTELECTUALES Y CONOCIMIENTOS TRADICIONALES</t>
  </si>
  <si>
    <t>ALVARO MORENO</t>
  </si>
  <si>
    <t>SISTEMA DE PROTECCION ESPECIAL EN EL CICLO DE VIDA</t>
  </si>
  <si>
    <t>ESCUELA SUPERIOR POLITECNICA DEL CHIMBORAZO</t>
  </si>
  <si>
    <t>En este segundo trimestre se han movilidado 94844 toneladas de carga; las actividades operativas se realizan con normalidad pese a la pandemia, sin embargo sufrimos una contracción en la movilización de la carga, producto de la crisis mundial y al retiro de la frecuencia de naves portacontenedores. Sin embargo hemos podido alcanzar la meta por la llegada de un embarque no previsto de carbón mineral.</t>
  </si>
  <si>
    <t>En el Primer Trimestre del 2021  la ejecución de metas alcanzó el 23,00 %, con una ejecución  acumulada  del 23,00 %.   que corresponde a la ejecución de las metas en base a planificación de actividades,  dado que  los responsables de las diferentes unidades administrativas realizaron las acciones para la ejecución del Plan Operativo Anual  Institucional y  sus respectivos presupuestos.</t>
  </si>
  <si>
    <t>Representa la producción intelectual registrada en el observatorio hasta el mes de marzo de 2021.</t>
  </si>
  <si>
    <t>carlos miranda torres</t>
  </si>
  <si>
    <t>Se cumplió con la programación del segundo trimestre</t>
  </si>
  <si>
    <t>Mario Nuonno Vass</t>
  </si>
  <si>
    <t>Número de rutas o frecuencias aéreas incrementadas y reguladas.</t>
  </si>
  <si>
    <t>1768157600001</t>
  </si>
  <si>
    <t>SERVICIO NACIONAL DE ATENCION INTEGRAL A PERSONAS ADULTAS PRIVADAS DE LA LIBERTAD Y A ADOLESCENTES INFRACTORES</t>
  </si>
  <si>
    <t>GESTIÓN DE LA RECAUDACIÓN (- GESTIÓN DE ASISTENCIA AL CUMPLIMIENTO TRIBUTARIO, DE RECAUDACIÓN Y REINTEGROS; - GESTIÓN DEL CONTROL AL CUMPLIMIENTO TRIBUTARIO, JURÍDICA TRIBUTARIA Y DE COBRO; - GESTIÓN DEL FOMENTO DE LA CULTURA TRIBUTARIA)</t>
  </si>
  <si>
    <t>Atención integral a personas Adultas Mayores</t>
  </si>
  <si>
    <t>Se cancelaron las remuneraciones del personal mensualmente y se liquidaron contratos de arrastre del ejercicio anterior. Hasta el 30 de junio no se ha podido ejecutar normalmente el PAC a consecuencia de los inconvenientes presentados entre los meses de abril y junio.</t>
  </si>
  <si>
    <t>El programa pertenece a inversión, po lo que no se ha planificado como gasto permanente</t>
  </si>
  <si>
    <t>1768054040001</t>
  </si>
  <si>
    <t>De acuerdo a informaci[on remitida por el Instituto de Investigacion mediante oficio 127 I-INV-UAE.21, para el primer trimestre se cuenta con 5 proyectos ejecutados y finalizados, lo que refleja que a pesar de la situacion de Pandemia que atraviesa el Ecuador y el Mundo, la Academia sigue aportando con investigaci[on cientifica que contribuye a la Comunidad Universitaria y genera un  impacto positivo en la Sociedad en general.</t>
  </si>
  <si>
    <t>Se realizó el mantenimiento de sistema eléctrico del Centro de Adolescentes Infractores de Machala, beneficiando en promedio a 14 Adolescentes infractores que reciben la atención integral en el Centro.</t>
  </si>
  <si>
    <t>2.967 acciones de control a compañías del sector societario, seguros y mercado de valores.
3 eventos de difusión/capacitación sobre el mercado de valores.
347 emisores registrados en promedio en el mercado de valores.
25 autorizaciones de oferta pública y emisión de valores.
12 inscripciones de entes de mercado de valores en el Catastro Público del Mercado de Valores.
46 requerimientos de información.
648 trámites atención a usuarios web.
Las actividades de control in situ que realiza la Superintendencia de Compañías, Valores y Seguros se han visto restringidas por las medidas para prevenir el contagio de COVID 19 establecidas.</t>
  </si>
  <si>
    <t>MINISTERIO DE TELECOMUNICACIONES Y DE LA SOCIEDAD DE LA INFORMACION MINTEL</t>
  </si>
  <si>
    <t>AGENCIA DE REGULACION Y CONTROL FITO Y ZOOSANITARIO</t>
  </si>
  <si>
    <t>- Índice de satisfacción ciudadana al 83,8% 
-38.995 controles de calidad a los procesos operativos a nivel nacional,
-869 solicitudes de verificación de líneas telefónicas suspendidas
- Gestión ante el mal uso de los servicios de emergencias: Suspensión de 39.486 líneas.
-2500 servidores del SIS ECU911 en adiestramiento sobre temas relativos a la gestión de emergencias
-243 operadores de llamadas a nivel nacional, certificados en competencias laborales
-Intervenciones de soporte al personal operativo: apoyo y seguimiento psicológico, Programa ¿Me quiero, me cuido¿, inspecciones diarias en salas operativas de video vigilancia, llamadas y áreas administrativas para verificar medidas de bioseguridad. 
-Esquema Gubernamental de Seguridad de la Información implementado al 87%</t>
  </si>
  <si>
    <t>El MDT logró un cumplimiento del 21,67% de ejecución de acuerdo a la cédula presupuestaria. Es importante indicar que por grupo de gasto, no se refleja una modificación presupuestaria en el codificado por
$6.262,52 para el ítem 580101; por tal razón y con el conocimiento de la STPE, se coloca el codificado sin estos valores, con el objetivo de que el sistema permita cuadrar.</t>
  </si>
  <si>
    <t>Se impartió 1 programa de capacitación online, a través de la plataforma de capacitación virtual ONIX con el tema de Minería 2021</t>
  </si>
  <si>
    <t>0760001580001</t>
  </si>
  <si>
    <t>65</t>
  </si>
  <si>
    <t>andrea galeano</t>
  </si>
  <si>
    <t>Numero</t>
  </si>
  <si>
    <t>Se han atendido las obligaciones relativas a gastos operacionales de la institución y para el pago de las remuneraciones del personal de los procesos Gobernante y Adjetivos de Asesoría y Apoyo del MERNNR.</t>
  </si>
  <si>
    <t>ASIGNACION Y TRANSFERENCIA DE COMPETENCIAS A LOS GOBIERNOS AUTONOMOS DESCENTRALIZADOS</t>
  </si>
  <si>
    <t>El indicador corresponde a volumen de exportación de crudo en el primer trimestre del año 2021.</t>
  </si>
  <si>
    <t>CRNL. PABLO BAQUERO MONTOYA</t>
  </si>
  <si>
    <t>Memorando Nro. UPEC-VICE-2021-0227-M  Para el primer trimestre se cuenta con 94 estudiantes graduados de grado y 2 estudiantes de postgrado  Se cuenta con 81 docentes titulares, La UPEC, contó con un total de 14 docentes con título PhD: 9 docentes titulares, 4 docentes ocasionales y 1 técnico docente, en el periodo 01 de enero a 31 de marzo de 2021. y  20 docentes en formación de estudios doctorales:18 docentes titulares y 2  docentes ocasionales.</t>
  </si>
  <si>
    <t>PAÚL MONTERO</t>
  </si>
  <si>
    <t>La asignación presupuestaria para el INAMHI se vio reducida, por lo que se ha tenido que priorizar gastos y cumplir con las actividades estrictamente necesarias.</t>
  </si>
  <si>
    <t>Se capacitó a 19 GADs en la gestión del PCI y el llenado de ficha SIPCE, se hizo la actualización de 200 registros para consolidar para la base de datos del proyecto "ESTUDIOS DE FILIGRANAS", se realizó la caracterización de 258 objetos. Se ha recibido la visita de 11.356 turistas a los Complejos Arqueológicos</t>
  </si>
  <si>
    <t>Mgs. Dennis Ramos Narváez</t>
  </si>
  <si>
    <t>80</t>
  </si>
  <si>
    <t>Número de proyectos de investigación en desarrollo de la institución.</t>
  </si>
  <si>
    <t>NECESIDADES JURISDICCIONALES CUBIERTAS</t>
  </si>
  <si>
    <t>Se realizó la dotación de textos escolares correspondiente a la fase 1 Costa 2021-2022 para 2.095.871 estudiantes. En el cuarto trimestre se atenderá con la segunda fase de textos escolares 1.535.465 estudiantes para el periodo escolar Sierra 2021-2022.
Se han beneficiado con alimentación escolar a 2.941.952 estudiantes. Los beneficiarios de transporte escolar son los estudiantes de las 13 Instituciones Educativas que han aprobado el PICE para su reapertura. Se atendieron con 5.281 uniformes, saldos de años anteriores, a los beneficiarios de las instituciones educativas PICE.</t>
  </si>
  <si>
    <t>DIRECCION GENERAL DE REGISTRO CIVIL, IDENTIFICACION Y CEDULACION</t>
  </si>
  <si>
    <t>MAYRA MEDINA ORTEGA</t>
  </si>
  <si>
    <t>SE CUMPLIO CON LA PLANIFICACION, CUMPLIENDO CON LOS OBJETIVOS INSTITUCIONALES</t>
  </si>
  <si>
    <t>Operaciones Estadísticas Publicadas</t>
  </si>
  <si>
    <t>12 instrumentos internacionales suscritos de los 32 que se encuentran en negociación distribuidos de la siguiente manera: América del Norte y Europa: 6, América Latina y El Caribe: 3, África, Asia y Oceanía: 3.</t>
  </si>
  <si>
    <t>PROMOCION DEL ECUADOR</t>
  </si>
  <si>
    <t>ARMONIZACION LEGISLATIVA PARA EL AREA ANDINA</t>
  </si>
  <si>
    <t>En el Segundo Trimestre del 2021  la ejecución de metas alcanzó el 25,00 %, con una ejecución  acumulada  del 48,00 %.   que corresponde a la ejecución de las metas en base a planificación operativa,  reportada en la heramienta GPR  por las diferentes unidades administrativas.</t>
  </si>
  <si>
    <t>Con respecto a esta meta, la Universidad ejecutó en el primer trimestre, un total de 4 proyectos de vinculación con la colectividad, que son los siguientes: 1. Estudio Centrado en la Potencialización del Emprendimiento en Urcuquí. 2. Hamilton Tech. 3. Young Optics. 4. Wambrakuna en la Ciencia. Sin embargo, el sistema no deja colocar más del 25% de la meta total, por tal razón, se colocó solo un proyecto. Sin embargo, se deja constancia de la meta cumplida.</t>
  </si>
  <si>
    <t>Se han planteado 3 objetivos estratégicos homologados con 5 indicadores, de estos se han cumplido los 4 al 100% y 1 al  97.72% el mismo que hace referencia a la ejecución del presupuestaria.</t>
  </si>
  <si>
    <t>Se registran 1'196.098 de visitas a los repositorios y se realizó 2 exposiciones en MUNA y MAAC,706 bienes culturales y patrimoniales investigados en los Archivos Históricos,1495 bienes bibliográficos y recursos consultados en las Bibliotecas.2.Se expide la Norma técnica para el manejo y gestión de los bienes archivísticos y bibliográficos de la Colección Nacional del Ecuador,cuyo objeto es regular los procedimientos para la gestión,desarrollo,conservación,investigación y difusión de los bienes archivísticos y bibliográficos que custodia el MCYP</t>
  </si>
  <si>
    <t>UNIVERSIDAD TECNICA DE MACHALA</t>
  </si>
  <si>
    <t>Memorando Nro. UPEC-VICE-2021-0413-M  Para el segundo trimestre se cuenta con 142 estudiantes graduados de grado y 9 estudiantes de postgrado  Se cuenta con 81 docentes titulares, La UPEC, contó con un total de 13 docentes con título PhD, en el periodo 01 de abril a 30 de junio de 2021. y  27 docentes en formación de estudios doctorales.</t>
  </si>
  <si>
    <t>Al 31 de marzo, 192 actores que participaron en actividades para el fortalecimiento de sus capacidades en gestión de riesgos. Se logró un resultado de 69 UGR Públicas que participaron en procesos vinculados a la transversalización de la gestión de riesgos de desastres. Se logró un resultado de 3.456 personas formadas a través de la Plataforma Virtual del SNGRE en temáticas de gestión de riesgos de desastres. El servicio tiene gran demanda por lo que la meta del período ha sido superada ampliamente.</t>
  </si>
  <si>
    <t>Se ha ejecutado el 94% de las metas programadas para el segundo trimestre 2021.</t>
  </si>
  <si>
    <t>La Dirección de Vinculación informa que se han planificado y aprobado  un total de 29 proyectos de vinculación, sin embargo, en el segundo trimestre se finalizará 1 y en el cuarto semestre finalizaran 12 proyectos.</t>
  </si>
  <si>
    <t>Se ha cumplido con el 90% de la meta establecida  para  el  primer  trimestre  del  2021,  del programa  01  Administración  Central.</t>
  </si>
  <si>
    <t>Vivian Tatiana Escobar haro</t>
  </si>
  <si>
    <t>jerónimo darquea</t>
  </si>
  <si>
    <t>Investigaciones ejecutadas</t>
  </si>
  <si>
    <t>Durante el primer trimestre la institución cuenta con 56 proyectos de investigación que corresponden a la séptima convocatoria FOCICYT,
beneficiando a la región y al país, los mismos que tienen incidencia en la zona de la costa ecuatoriana y otras zonas del país; además de 54 publicaciones científicas de impacto mundial y regional.</t>
  </si>
  <si>
    <t>Toneladas Métricas movilizada por hora</t>
  </si>
  <si>
    <t>0860000830001</t>
  </si>
  <si>
    <t>Sara Tobar Olvera</t>
  </si>
  <si>
    <t>NATHALY VARELA</t>
  </si>
  <si>
    <t>¿ Datos obtenidos a través del sistema ESIGEF, se ha ejecutado el 923.437,47 durante el primer trimestre del período 2021. Dando un porcentaje del 30,08%
¿ Recaudación en el primer trimestre de los servicios que presta el SENADI, fue de 3'007.685,93</t>
  </si>
  <si>
    <t>Atención efectiva para las personas adultas en conflicto con la ley</t>
  </si>
  <si>
    <t>VANESSA CAMPOZANO</t>
  </si>
  <si>
    <t>CARLOS ESTRELLA</t>
  </si>
  <si>
    <t>UNIVERSIDAD TECNICA DE AMBATO</t>
  </si>
  <si>
    <t>Presupuesto codificado para proporcionar el mantenimiento del sistema eléctrico del CAI Machala</t>
  </si>
  <si>
    <t>II TRIMESTRE: Se refleja el avance relacionado con las gestión  de actividades y metas planteadas de las unidades administrativas de apoyo de la entidad.
Actividades de gestión cumplidas: De acuerdo a las competencias de INMOBILIAR, se gestionaron las actividades de apoyo y asesoría institucional a nivel nacional</t>
  </si>
  <si>
    <t>Al mes de junio se cuenta con 23 instrumentos internacionales suscritos en diferentes ámbitos (cooperación, cultura, desarrollo del turismo, complementación económica, Transporte Aéreo, Información tributaria, entre otros) mismos que se encuentran distribuidos de la siguiente manera: América del Norte y Europa: 10, América Latina y El Caribe: 7, África, Asia y Oceanía: 6</t>
  </si>
  <si>
    <t>No se planificaron metas para el primer trimestre</t>
  </si>
  <si>
    <t>SONIA PATRICIA FREIRE FLORES</t>
  </si>
  <si>
    <t>Número de Asesoría y seguimiento a casos de amenaza y/o violación de derechos y medidas de acción afirmativa</t>
  </si>
  <si>
    <t>Avance en la elaboración del Modelo de Evaluación Externa para los ISTT
Avance de la actualización del Modelo de Evaluación Externa - Carrera de Derecho.
Avance en la construcción de Instrumentos Técnicos para el aseguramiento de la calidad de la Educación Superior</t>
  </si>
  <si>
    <t>1768012710001</t>
  </si>
  <si>
    <t>Se implementó un modelo óptimo desde la planificación institucional, el cual estabilizó y mejoró la eficiencia en la estructura organizacional y se obtuvo una adecuada ejecución y utilización de los recursos administrativos, financieros, de talento humano y tecnológico para el cumplimiento de la misión institucional, resultando:
- 6 eventos de capacitación organizados y/o gestionados por la Unidad de Talento Humano. 
- 32 servidores que participaron en, al menos, un evento de capacitación.</t>
  </si>
  <si>
    <t>1768186540001</t>
  </si>
  <si>
    <t>El Plan de control técnco de la institución se encuentra cumplido en promedio un 53%</t>
  </si>
  <si>
    <t>SE CUMPLE CON LA PROGRAMACIÓN CORRESPONDIENTE</t>
  </si>
  <si>
    <t>UNIDAD DEL REGISTRO SOCIAL</t>
  </si>
  <si>
    <t>1768164730001</t>
  </si>
  <si>
    <t>Cumplimiento de acciones de promoción, mercadeo, inversiones y conectividad realizadas (destino Ecuador)</t>
  </si>
  <si>
    <t>II TRIMESTRE, LA UNIDAD AGREGADORA DE VALOR SE VIO AFECTADA DE MANERA DIRECTA AL TENER QUE DISPONER DE NUESTROS RECURSOS PARA EL PAGO DE UNA ORDEN JUDICIAL, SIN EMBARGO LUEGO DE QUE EL MEF PUDO RESTITUIT UNA PARTE DE ESTOS RECURSOS SE HA PODIDO EJECUTAR UNA PEQUEÑA PARTE DE LAS ACTIVIDADES PLANIFICADAS, SOLCIITANDO AL IGUAL APOYO DE LA EMPRESA PRIVADA PARA BINDAR UN MEJOR SERVICIO AL SECTOR ARTESANAL.</t>
  </si>
  <si>
    <t>mercy pérez</t>
  </si>
  <si>
    <t>Sin unidad</t>
  </si>
  <si>
    <t>TITULACION ARTESANAL A NIVEL NACIONAL</t>
  </si>
  <si>
    <t>CONSTITUYE EL NÚMERO DE PROYECTOS QUE SE VIENEN EJECUTANDO PROPORCIONADO POR LA DIRECCIÓN DE INVESTIGACIÓN E INNOVACIÓN SOCIAL Y TECNOLÓGICA A PESAR DE LAS LIMITACIONES FINANCIERAS DEL MEF Y SENESCYT. CABE INDICAR QUE PARA EL SEGUNDO SEMESTRE SE ESTÁN MODIFICANDO Y REPROGRAMANDO LOS PROYECTOS EN FUNCIÓN DE LAS POLÍTICAS DEL VICERRECTORADO DE INVESTIGACIÓN Y VICULACIÓN; ASI COMO, A LA EMERGENCIA SANITARIA, ADICIONALMENTE EL CUMPLIMIENTO DE ESTOS PROYECTOS QUE IMPACTAN EN LA META ESTA SIENDO AFECTADA POR LAS REGULACIONES PRESUPUESTARIAS Y ENTREGA DE RECURSOS FINANCIEROS POR EL MINISTERIO DE ECONOMÍA Y FINANZAS Y LA APROBACIÓN DEL PRESUPUESTO EN ESTE AÑO.</t>
  </si>
  <si>
    <t>mayor. de policia leonela chavez ortiz</t>
  </si>
  <si>
    <t>-5.039.300 de alertas recibidas, y 1.718.490 de emergencias coordinadas, a nivel nacional.
-Soporte de video vigilancia al Plan Nacional de Vacunación 
-24.237 eventos T1 (preventivos)
-Coordinación con Fondo Ítalo Ecuatoriano - donación de ambulancias al ECU 911
-Cooperación técnica con:BID y Policía de Bolivia en para herramienta Distancia2, y con México para profesionalización y capacitación en emergencias.
-Soporte de video vigilancia en frontera (crisis política en Colombia)
-99,20% de disponibilidad operativa de Plataforma Tecnológica
-468 actividades de vinculación con la comunidad beneficiando a 10.746 personas.
-5.989 impactos en medios locales y nacionales.Ahorro USD 9.066.017 en uso de medios alternativos
-Suscripción de 16 convenios de cooperación Interinstitucional</t>
  </si>
  <si>
    <t>En este trimestre hemos obtenido los siguientes resultados a nivel nacional: 678.421 personas asistentes a los eventos, presenciales y virtuales, realizados en las salas, teatros, cinemateca, museos y biblioteca. Se realizaron 602 eventos en salas, teatros, cinemateca y museos. Tenemos 65 producciones radiales Se publicaron 28 obras literarias y hemos restaurado 334 obras de arte y bienes patrimoniales</t>
  </si>
  <si>
    <t>MAG.JORGE AYCART LARREA</t>
  </si>
  <si>
    <t>ESTANDARIZACION DE BIENES Y SERVICIOS DE SISTEMA NACIONAL DE CONTRATACION PUBLICA</t>
  </si>
  <si>
    <t>UNIVERSIDAD NACIONAL DE CHIMBORAZO</t>
  </si>
  <si>
    <t>DIANA SOLANGE BUITRoN MINO</t>
  </si>
  <si>
    <t>Según la programación de metas este resultado se debe cumplir en el tercer trimestre, sin embargo ya se registra un avance en la meta que corresponde a 20 investigaciones científicas. Entre las líneas de investigación podemos mencionar: Gestión, calidad de la educación, procesos pedagógicos e idiomas,  Biotecnología, energía y recursos naturales renovables, Desarrollo artístico, diseño y publicidad, Salud y bienestar integral y Producción industrial y tecnológica sostenible. Adicionalmente se presentan otros avances de resultados: Número de publicaciones (obras de relevancia)=219 que corresponden a 164 artículos, 19 libros,32 capítulos de libro y 4 ponencias. Y finalmente Número de Grupos de investigación =50 de las diferentes unidades académicas.</t>
  </si>
  <si>
    <t>UNIVERSIDAD REGIONAL AMAZONICA IKIAM</t>
  </si>
  <si>
    <t>29,62 % acumulado de necesidades jurisdiccionales y administrativas cubiertas provenientes del incremento de actividades durante el período contencioso electoral 
(FUENTE: DESPACHOS, SECRETARÍA GENERAL, SERVICIOS INSTITUCIONALES, TIC¿s, TALENTO HUMANO, JURÍDICO, COMUNICACIÓN, DICE)</t>
  </si>
  <si>
    <t>Fortalecimiento de 132 Institutos de Educación Superior, a cargo de Senescyt, laboran 3.315 servidores administrativos y docentes, a nivel nacional; se desarrolla un modelo de carreras con modalidad dual
Constituye la unificación de la formación académica con la práctica. Existe una oferta de formación dual de 31 carreras; y para la práctica se han generado alianzas a través de 721 convenios específicos con empresas públicas y privadas. Para que los estudiantes realicen sus prácticas se contratan seguros 49 mil estudiantes aprox
Por otro lado, se financian servicios básicos y se realizan actividades administrativas y se emitieron políticas públicas, a través de 120 servidores, en 3 subsecretarías. Estas políticas son puestas en marcha, a través de financiamiento de proyectos de inversión</t>
  </si>
  <si>
    <t>Control anual estaciones de servicio, comercializadoras, atención a denuncias, control depósitos de distribución, inspecciones regulares a la cadena de comercialización  de GLP, control operaciones  producción , evaluación de cumplimiento de volúmenes de carga de petróleo a refinerías, Control y  fiscalización de  las actividades de exploración, explotación, refinación, almacenamiento, transporte, distribución y comercialización de hidrocarburos, ejecutadas por las empresas públicas o privadas, 22 informes de avance de obra de proyectos de generación, 18 informes de procesos sancionatorios, reporte de control de vigencia garantías plan manejo ambiental, aplicación subsidios; atención reclamos; 96 inspecciones a titulares mineros, 27 operativos de minería ilegal efectuados.</t>
  </si>
  <si>
    <t>numero</t>
  </si>
  <si>
    <t>Programas de capacitación impartidos</t>
  </si>
  <si>
    <t>SUPERVICION DE INSTITUCIONES FINANCIERAS</t>
  </si>
  <si>
    <t>1760001040001</t>
  </si>
  <si>
    <t>-Alertas recibidas 2¿532.953
-Emergencias coordinadas 954.389
-Tiempo de respuesta de Gestión Sanitaria 16 minutos y 1 segundo,Seguridad Ciudadana 7 minutos y 48 segundos y Tiempo de Atención de la Alerta para Violencia Intrafamiliar con 1 minuto y 50 segundos.
-Elaboración y ejecución del Plan Operativo¿ELECCIONES¿,para acompañamiento del ECU 911 en el proceso electoral de la 1era y 2da vuelta
-Propuesta de ¿Protocolo Interinstitucional para atención de casos de suicidio e intento de suicidio en conjunto con la Secretaría de Salud del DMQ
-99,21% de disponibilidad operativa de Plataforma Tecnológica
-Implementación de puntos de salas espejos para elecciones 2021
-Actualización de convenio con fiscalía, consejo de la judicatura, ANT y ECU 911</t>
  </si>
  <si>
    <t>Este programa está integrado por tres procesos. Articulación Territorial: en el 1er trimestre se implementó el 25% de los mecanismos de articulación territorial a nivel nacional.
Participación Ciudadana: durante el 2021 se capacitará a 13.000 funcionarios del MIES y convenios en 4 módulos. Coordinación DMQ: presenta baja ejecución debido al cambio de sistema de gestión financiera por parte del MEF.</t>
  </si>
  <si>
    <t>Se ejecutaron 13  Proyectos de Vinculación con la Sociedad, reportado por la Dirección de Relaciones Interinstitucionales y de Vinculación con la Sociedad.</t>
  </si>
  <si>
    <t>LOGROS 
Nro de docentes capacitados en los eventos del Plan de capacitación: 
Profesores titulares: 117.
Profesores no titulares: 145.
Matrículas Excepcionales: 1355 solicitudes para asignaturas atendidas de forma favorable.
Nro de solicitudes de Promoción por Parámetros Alternativos de Evaluación concedidas: 368.
Nro solicitudes de Promoción por Examen de Validación concedidas: 34.
Nro solicitudes de Rebajas concedidas: 47.
Nro solicitudes de Excepción Pérdida de Gratuidad concedidas: Por falta de equipos o Internet: 3. Por otras razones: 290. Total: 293.
Elaboración del Plan Emergente, Periodo Académico 2021-A.
Estudiantes matriculados en los cursos de nivelación: Se ejecutó el proceso de inscripción para 2.167 estudiantes de los cursos de nivelación para el período académico 2021-A</t>
  </si>
  <si>
    <t>la ejecución de este trimestre es 9.767.475,11</t>
  </si>
  <si>
    <t>86</t>
  </si>
  <si>
    <t>Diana Montenegro</t>
  </si>
  <si>
    <t>LORENA PONCE</t>
  </si>
  <si>
    <t>63</t>
  </si>
  <si>
    <t>MINISTERIO DE EDUCACION</t>
  </si>
  <si>
    <t>1760013130001</t>
  </si>
  <si>
    <t>1768007200001</t>
  </si>
  <si>
    <t>En el programa de(77)únicamente tiene gasto no permanente (grupo 7 y  8),  pero  se  debió  registrar valor  devengado  y  codificado  con  la  finalidad  que  el sistema  permita  registrar  la  información.  se aclara que el $1.113.498,45  fue  devengado  en  su totalidad  por  el  programa  01    según reportes  E-sigef.  Así también se indica que del valor devegado del programa 1 el 8,57%  es decir  171.209,54 pertence al grupo 51 de los procesos agregadores de valor , y el 14.04% es decir  280.611,16 pertenece a procesos gobernantes y habilitantes de apoyo ( conforme lo detallado por Talento Humano en correo electrónico de fecha 29 de junio del 2021). Se efectuarán acciones con SNP  y  MEF para revisar la estructura programática de la Institución conforme lo indicado por SNP.</t>
  </si>
  <si>
    <t>Actividades representativas que reflejan el trabajo policial: Número de operativos realizados 270.691, Número de detenidos delincuencia común 22.527, Número de detenidos por violencia intrafamiliar 3.228, Armas de fuego decomisadas 1.895, Bandas desarticuladas 428, Vehículos recuperados 524, Vehículos retenidos 2.840, Motos recuperadas 862, Motos retenidas 2.619, Personas revisadas 351.940; Número de detenidos por estupefacientes 3.296, Cocaína incautada (gr) 24.794.030,30, Heroína (gr) 88.381,16, Marihuana (gr)  6.535.129,10, Plantas de coca  20.000, Químicos Sólidos Kg 13.801,84, Químicos líquidos (Lt) 1.296, Botones de seguridad 52.061, Alarmas efectivas 60.606, Alarmas falsas 9.994, Custodia de valores 2.148, Espacios públicos recuperados 2.482, Visitas preventivas comunitarias 548.098</t>
  </si>
  <si>
    <t>1760001120001</t>
  </si>
  <si>
    <t>danilo lopez</t>
  </si>
  <si>
    <t>Optimización de recursos en la administración central, para el cumplimiento de la misión y visión del Consejo Nacional Electoral.</t>
  </si>
  <si>
    <t>PROYECTOS DE INVESTIGACIÓN EN EJECUCIÓN</t>
  </si>
  <si>
    <t>El avance está en función de las metas planteadas.  El 31% de cumplimiento corresponde a los desplazamientos de técnicos a territorio (viáticos y pasajes en el interior) en el ámbito de gobernabilidad y política; procesos de diálogo y concertaciones en los sectores económicos, sociales y políticos, GADs y alertas de conflictos de la Zona.</t>
  </si>
  <si>
    <t>ejecución presupuestaria</t>
  </si>
  <si>
    <t>INCREMENTO DE INFRAESTRUCTURA DEL TRANSPORTE VIAL</t>
  </si>
  <si>
    <t>No se ha programado meta para el primer trimestre de 2021, debido a que los resultados del indicador unicamente se los puede tener de manera semestral (datos obtenidos de la ARCOTEL).</t>
  </si>
  <si>
    <t>Al finalizar el año 2020, el país cuenta con una cobertura de servicio público de energía eléctrica del 97.09%, superando el promedio de cobertura promedio de la región.  Los indicadores de calidad se ubican en: FMIk 6,06 y TTIk 7,71, al mes de marzo de 2021.</t>
  </si>
  <si>
    <t>El Programa 56 - para el resultado del período se consideran las acciones de promoción y mercadeo realizadas (destino Ecuador) y se incluye la nómina enmarcada en dicho programa más los montos asignados para acciones técnicas. 
Cabe mencionar que debido a la emergencia sanitaria que atraviesa el país debido al COVID 19, algunas de las acciones planificadas han retrasado su ejecución. A continuación se puede observar los siguientes indicadores:
59 productos y destinos en los cuales se realiza promoción 
5 mercados en los cuales se realiza la promoción del destino Ecuador a nivel internacional
Una ruta aérea directa al Ecuador recuperada por gestión institucional Post-Covid-19
2 frecuencias aéreas recuperadas impulsadas por gestión institucional para la reactivación post-Covid 19</t>
  </si>
  <si>
    <t>INSTITUTO ECUATORIANO DE NORMALIZACION -INEN</t>
  </si>
  <si>
    <t>Se cumplió con lo programado en el primer trimestre en la gestión administrativa mediante la provisión de bienes y servicios que aportan al cumplimiento de los objetivos institucionales.</t>
  </si>
  <si>
    <t>1768166780001</t>
  </si>
  <si>
    <t>Al finalizar el segundo trimestre 2021, se alcanzó un 44,40% de ejecución presupuestaria en relación al codificado al 30/06/2021. Este programa permite fortalecer la infraestructura física tecnológica y de talento humano de la institución, con el fin de brindar un servicio de calidad a los usuarios de información estadística.</t>
  </si>
  <si>
    <t>PROYECTOS EJECUTADOS CONLA PARTICIPACION DE LA COLECTIVIDAD</t>
  </si>
  <si>
    <t>UNIVERSIDAD TECNICA LUIS VARGAS TORRES DE ESMERALDAS</t>
  </si>
  <si>
    <t>Se ha cubierto los pagos referentes a Gastos en Personal, Adquisiciones de Bienes y Servicios; y otros necesarios para cumplir con la gestión institucional</t>
  </si>
  <si>
    <t>GABRIELA PROAÑO</t>
  </si>
  <si>
    <t>EDWIN ADRIÁN RODRÍGUEZ MORALES</t>
  </si>
  <si>
    <t>leticia sabando garcés</t>
  </si>
  <si>
    <t>Hasta este semestre se han logrado presentar 6 Propuestas de ordenanzas, Se desarrollaron 4 sesiones y/o reuniones de trabajo en los SISAN territoriales; Reuniones de trabajo articulado con otros actores para desarrollar propuesta de Código de la SOBAL. Se realizó el proceso de RC 2020 a través de medios virtuales.</t>
  </si>
  <si>
    <t>Alicia Soledispa</t>
  </si>
  <si>
    <t>- Al II trimestre 2021, se resolvió 89 expedientes disciplinarios con inadmision a trámite y fieron devueltos a Provincias para la continuación del trámite correspondiente.
- Entre las principales acciones desarrolladas en el II trimestre, para la prestación de servicios jurisdiccionales de la Corte Nacional de Justicia y Cortes Provinciales de Justicia, el CJ, se destaca las siguientes: 
 Resolución No. 035-2021 de 1 de abril de 2021: se nombraron permanentemente 2 secretarios relatores de Corte Provincial de Justicia para las provincias de Los Ríos y Pichincha. 
 Resolución No. 053-2021 de 29 de abril de 2021: se otorgó 22 nombramientos provisionales en cortes provinciales y  Corte Nacional de Justicia, entre ayudantes judiciales, secretarios, médico perito y técnicos de ventanilla.</t>
  </si>
  <si>
    <t>MAria jose Aldas</t>
  </si>
  <si>
    <t>María Gabriela González saldarriaga</t>
  </si>
  <si>
    <t>1760000580001</t>
  </si>
  <si>
    <t>Cumplimiento del Plan Nacional de Intervención de Asentamientos Humanos Irregulares</t>
  </si>
  <si>
    <t>Fortalecimiento Institucional para el desarrollo de procesos administrativos y de gestión institucional, que incluyen las remuneraciones de los funcionarios a nivel de planta central y zonales, en las que se cuenta con 376 funcionarios.
Así como, la gestión y pago de servicios básicos, tecnologías de la información, contratación de servicio de vigilancia y servicio de limpieza</t>
  </si>
  <si>
    <t>Nelson Anchatuña</t>
  </si>
  <si>
    <t>23</t>
  </si>
  <si>
    <t>Fortalecimiento de 132 Institutos de Educación Superior, a cargo de Senescyt, laboran 3.338 servidores administrativos y docentes, a nivel nacional; se desarrolla un modelo de carreras con modalidad dual
Constituye la unificación de la formación académica con la práctica. Existe una oferta de formación dual de 31 carreras; y para la práctica se han generado alianzas a través de 721 convenios específicos con empresas públicas y privadas. Para que los estudiantes realicen sus prácticas se contratan seguros 49 mil estudiantes aprox
Por otro lado, se financian servicios básicos y se realizan actividades administrativas y se emitieron políticas públicas, a través de 121 servidores, en 3 subsecretarías. Estas políticas son puestas en marcha, a través de financiamiento de proyectos de inversión</t>
  </si>
  <si>
    <t>A fin de mejorar la calidad de vida en el ambito sociacultural y económico de lo pueblos y nacionalidades, se han realizado acercamiento con pueblos y nacionalidades, así como visitas a embajadas con el propósito de obtener recursos para proyectos de inversión.</t>
  </si>
  <si>
    <t>Indicador Discreto: Los usuarios de transferencias monetarias no son acumulables, sin embargo conforme indicaciones se ha colocado los datos acumulados. De abril a mayo 2021 se han habilitado 2.803.813 beneficiarios:
abril: 1.397.114
mayo: 1.405.699</t>
  </si>
  <si>
    <t>Se ha ejecutado más del 100% de las actividades programadas para capacitación en buenas prácticas tecnológicas/productivas, para el segundo trimestre 2021.</t>
  </si>
  <si>
    <t>Se realizaron inversiones en sector real, público no financiero y financiero privado incrementando la rentabilidad del portafolio; se mantiene una concentración promedio ponderada de los tres portafolios por debajo de los 2.500 puntos; se alcanzó el 100% de contribución en Bancos, mutualistas y COAC segmento 1.  El promedio de días para la atención del PSD a 2,8; Se realizaron 18.722 transferencias masivas por $365.921,00; el porcentaje de personas que cobraron el PSD es de 57,99%; se emitieron 28 títulos de crédito de EF extintas y en liquidación forzosa. Se reportan acciones cumplidas en los principios básicos de Gobernanza, Membresía, Pago a Depositantes, Cobertura y Recuperación de activos. Se realizaron Talleres Virtuales en territorio capacitando a 2590 ciudadanos.</t>
  </si>
  <si>
    <t>El Consejo de Participación Ciudadana y Control Social en este primer trimestre se pueden evidenciar, los siguientes resultados: Desarrolló 92 procesos de formación y capacitación implementados en el territorio, de manera presencial o virtual. Acompañamiento y asistencia técnica en 53 mecanismos de control social. Elaboró 317 informes de admisibilidad de denuncias  y calificación de pedidos. Brindó 25 orientaciones jurídicas, 68 espacios de diálogo y reflexión en transparencia y lucha de la corrupción, en articulación con ciudadanía o entidades públicas. Desarrolló 33 procesos de fortalecimiento a asambleas locales ciudadanas, 11 procesos de fortalecimiento a organizaciones sociales. Inició el proceso de Rendición de Cuentas 2020 para los sujetos obligados  a cumplir con dicho proceso.</t>
  </si>
  <si>
    <t>- Se ejecutó el pago de nómina correspondiente al primer trimestre del año 2021.
- Se realizaron 8 contrataciones utilizando los procedimientos de régimen especial (1), procedimiento especial (1) e ínfima cuantía (6). El valor presupuestado para todas las contrataciones ascendió a US$ 268.771,99 más IVA. 
- Durante el 1er. trimestre se realizaron 4 eventos de capacitación a través de la plataforma de la Contraloría General del Estado, en los cuales participaron 5 servidores de las áreas técnicas.
- Se atendió el 98% de los  tickets de soporte técnico generados</t>
  </si>
  <si>
    <t>PROTECCION A LAS VICTIMAS DE ACCIDENTES DE TRANSITO</t>
  </si>
  <si>
    <t>Titularización de tierras por predio</t>
  </si>
  <si>
    <t>1768142760001</t>
  </si>
  <si>
    <t>Desde el 2019 se ha ejecutado 58 proyectos de investigación que finalizan en el 2021 y presentarán informes de cierre con sus resultados.</t>
  </si>
  <si>
    <t>mgs. maritza vivar cáceres</t>
  </si>
  <si>
    <t>Al primer trimestre la Dirección General de Registro Civil, Identificación y Cedulación a alcanzado los siguientes resultados: Ciudadanos cedulados en el sistema biométrico (cédula única) 108.825 (fuente GPR)
Inscripciones de nacimiento 62.208 (fuente GPR)
Producción del documento de viaje (Pasaportes Ordinarios) 90.210 (fuente GPR)
Número de Certificados Digitales de firma electrónica emitidos 27.874 (fuente GPR)</t>
  </si>
  <si>
    <t>GOBERNANZA DE LA SALUD</t>
  </si>
  <si>
    <t>PAOLA MUÑOZ</t>
  </si>
  <si>
    <t>1768137410001</t>
  </si>
  <si>
    <t>1.Se ha alcanzado el 44,37% de ejecución realizando varias gestiones de redistribución de los recursos financieros de conformidad a las necesidades del POA cumpliendo los objetivos institucionales.2.66 procesos actualizados en el estado de los procedimientos de contratación pública en el portal institucional SERCOP. 3.127,67% de optimización Cero Papeles con el Sistema de Gestión Documental Quipux 4. Se ha cumplido con el 25% de las actividades programadas dentro del Plan Estratégico de Mejora del clima laboral.5.El MCYP siendo el ente rector del SNC ha dotado de la infraestructura adecuada para la operatividad de las actividades diarias y el compromiso de brindar un buen servicio a toda la ciudadanía realizando mantenimientos preventivos y correctivos del Ministerio y los repositorios</t>
  </si>
  <si>
    <t>En el segundo trimestre, la Institución graduó 268 nuevos profesionales. Cabe indicar que pese a la situación de emergencia sanitaria que aún vive el Ecuador, se le brinda a los estudiantes los mecanismos de accesibilidad para graduarse dentro del tiempo establecido por la ley, lo que evidencia el compromiso que la Universidad Agraria del Ecuador mantiene con la Comunidad Universitaria y Sociedad en General. Mediante oficio No. 590-SG.2021 de fecha 20 de julio de 2021, se reportó el resultado de los estudiantes graduados en el segundo trimestre y consolidado de enero a junio (primer semestre 2021).</t>
  </si>
  <si>
    <t>MINISTERIO DE SALUD PUBLICA</t>
  </si>
  <si>
    <t>pedro rodrigo risueño guzmán</t>
  </si>
  <si>
    <t>En el presente período, se alcanzó la meta programada para el número de eventos planificados, desarrollándose 97 eventos de capacitación en el presente período.</t>
  </si>
  <si>
    <t>Daniel quishpe</t>
  </si>
  <si>
    <t>Presupuesto cumplido en el primer trimestre, se efectuó la cancelación de sentencias por Laudos arbitrales cumpliéndose con las obligaciones legales de la institución</t>
  </si>
  <si>
    <t>* Suscripción de 21 convenios con ONG para cofinanciar centros de atención y casas de acogida (16 centros y 5 casas de acogida)</t>
  </si>
  <si>
    <t>MARÌA RAQUEL NAZARENO</t>
  </si>
  <si>
    <t>Mediante Acuerdo Ministerial 0012 el MEF notifica el retorno del PGE al sistema financiero eSIGEF, herramienta habilitada a partir del 20 de febrero de 2021 a fin de redistribuir los recursos. Pago de nómina. Pago de servicios básicos. Combustibles y lubricantes. Viáticos por el cumplimiento de acciones en territorio de los funcionarios antes de la etapa de confinamiento. Asesoramiento legal y análisis de normativas. Avance en el desarrollo de manuales y productos comunicacionales. Avance en los procesos de gestión del cambio, atención ciudadana y desarrollo tecnológico</t>
  </si>
  <si>
    <t>El Plan anual de control técnico se encuentra cumplido en promedio en un 30%</t>
  </si>
  <si>
    <t>A través de la unidad de titulación se realizó el proceso de graduación de 858 graduados en las diferentes carreras de la institución. Además se cuenta con una tasa de titulación del 45%. Durante este semestre se matricularon 9912 estudiantes en las diferentes carreras que oferta la UTEQ y 2525 en nivelación.</t>
  </si>
  <si>
    <t>Gestión Institucional con normalidad</t>
  </si>
  <si>
    <t>PROGRAMA ELECTORAL</t>
  </si>
  <si>
    <t>NÚMERO DE INSTRUMENTOS</t>
  </si>
  <si>
    <t>EDUCACION PARA ADULTOS</t>
  </si>
  <si>
    <t>Proyectos en proceso de ejecución. 32 investigaciones científicas en beneficio de la comunidad, incluyendo 1 proyecto de publicaciones científicas.</t>
  </si>
  <si>
    <t>En la Segunda Edición del Padrón y Censo de Archivos de las instituciones del Estado ecuatoriano, por parte de la Subsecretaría de la Administración Pública de la Presidencia, a través de la Dirección de Archivo de la Administración Pública,  Autoridad Portuaria de Manta alcanzó el galardón de Organización de Archivos</t>
  </si>
  <si>
    <t>1768181900001</t>
  </si>
  <si>
    <t>ruben tobar</t>
  </si>
  <si>
    <t>Difusión del Conocimiento Científico</t>
  </si>
  <si>
    <t>MINISTERIO DE ECONOMIA Y FINANZAS</t>
  </si>
  <si>
    <t>ES IMPORTANTE PRECISAR QUE, EL CUMPLIMENTO DE LA META REFERIDA A ESTE PRIMER INDICADOR, SE HA VISTO AFECTADA POR LAS CONDICIONES DERIVADAS DE LA EMERGENCIA SANITARIA, ESPECÍFICAMENTE LA PARALIZACIÓN DE ACTIVIDADES Y ACCIONES DE CONTROL POR EL PERÍODO DE 21 DÍAS EN LAS UNIDADES DE CONTROL DE LAS PROVINCIAS DE PICHINCHA, GUAYAS, MANABÍ, AZUAY, LOJA, SANTO DOMINGO DE LOS TSÁCHILAS, EL ORO Y ESMERALDAS, MISMA QUE FUE DISPUESTA MEDIANTE ACUERDO 007- CG-2021 DE 28 DE ABRIL DE 2021.</t>
  </si>
  <si>
    <t>Se ha cumplido con el Plan de Intervención de Asentamientos Humanos Irregulares en el primer Semestre, se realizó 151 inspecciones y controles de Asentamientos Humanos Irregulares, de un total de 169  inspecciones y operativos de control planificados.</t>
  </si>
  <si>
    <t>PROCURADURIA GENERAL DEL ESTADO</t>
  </si>
  <si>
    <t>Infraestructura deportiva a nivel nacional, Creación y regulación de organismos deportivos y sociales, Cooperación aplicada a la cultura física, Programas Recreativos,Programas de Deporte Formativo y de Educación Física</t>
  </si>
  <si>
    <t>1768192860001</t>
  </si>
  <si>
    <t>Principales Logros: Lanzamiento de programa: ¿Resurgimos Ecuador¿; Lanzamiento del Libro Blanco de Economía Circular, uno de los mayores hitos dentro de la hoja de ruta hacia la Estrategia Nacional de Economía Circular; Monto de exportaciones de los actores de la Economía Popular y Solidaria-AEPYS en $186.355.330,00;Desarrollo Del Piloto Del Polo Forestal.</t>
  </si>
  <si>
    <t>1760000740001</t>
  </si>
  <si>
    <t>El número reportado corresponde a los proyectos: finalizados, en ejecución y en proceso de cierre, durante el periodo reportado.</t>
  </si>
  <si>
    <t>Se supera la meta con respecto a lo programado en este trimestre
Se oferto con modalidad virtual las 19 carreras, captando 10,200 matrículas de pregrado.
Se dio becas y ayudas económicas a 937 estudiantes.
El 100% de las carreras en proceso de autoevaluación.</t>
  </si>
  <si>
    <t>La programación y resultado de cada trimestre no son acumulables, 3.167.124 niños y niñas de Educación General Básica matriculados en instituciones educativas de educación ordinaria, de todos los sostenimientos en el periodo escolar 2020-2021 (Sierra) y 2021-2022 (Costa). Fuente: Archivo Maestro de Instituciones Educativas - AMIE, periodo 2020 - 2021 (sierra) y Gestión de Inscripción y Asignación - GIA, periodo 2021-2022 (costa), 05-jul-2021</t>
  </si>
  <si>
    <t>En este programa se cumple con lo programado, que corresponde a procesos de fortalecimiento de capacidades de gestión, implementación de políticas de desarrollo urbano y hábitat, a través de la difusión, socialización de metodologías, procesos, procedimientos e instrumentos técnicos vinculados en lo principal a la Agenda Urbana Nacional y a regulaciones, normativas técnicas y herramientas complementarias implementadas para el desarrollo urbano y el hábitat. Sin embargo, existe diferencias entre la programación de metas y el presupuesto codificado debido a la reasignación de recursos para cumplir obligaciones en otros programas.</t>
  </si>
  <si>
    <t>Mgs. Elizabeth Eleana Malavé González</t>
  </si>
  <si>
    <t>UNIVERSIDAD ESTATAL DE MILAGRO</t>
  </si>
  <si>
    <t>Se cuentan con graduaciones no por trimestres, sino por ciclos académicos los cuales corresponden a 2 en todo el año.</t>
  </si>
  <si>
    <t>En este programa se ejecutan acciones de carácter permanente, ya que contempla gastos de operación y funcionamiento, así como cubre los gastos de remuneraciones y beneficios de la nómina del personal de las unidades de apoyo. Cabe indicar que se encuentra asignado por parte del Ministerio de Economía y Finanzas el valor de $3.690964.29 en la Fuente 202 para ejecuciòn de proyectos de inversiòn que se reflejaràn en el segundo semestre del año 2021.</t>
  </si>
  <si>
    <t>Durante el primer semestre se graduaron 425 alumnos de tercero y cuarto nivel, se cuenta con 142 docentes, de los cuales el 91% tienen cuarto nivel, de los cuales 12 docentes tienen titulo de PHD.</t>
  </si>
  <si>
    <t>ALUMNOS TITULADOS</t>
  </si>
  <si>
    <t>Dario Narvaez</t>
  </si>
  <si>
    <t>Jonathan bonilla</t>
  </si>
  <si>
    <t>Entre las principales acciones desarrolladas en el primer trimestre, para la prestación de servicios jurisdiccionales de la Corte Nacional de Justicia y Cortes Provinciales de Justicia, el CJ, se destacan las siguientes: 
- Con Resolución No. 007-2021 de 27 de enero de 2021, resolvió ¿Iniciar el proceso para la selección de juezas y jueces de la Corte Nacional de Justicia y aprobar la convocatoria para el concurso¿. 
- Con Resolución No. 008-2021, de 28 de enero de 2021, se designaron 9 jueces y 3 conjueces de Corte Nacional, como resultado del Concurso de Oposición y Méritos, impugnación y Control Social para la Selección y Designación de las y los Jueces y Conjueces de la Corte Nacional de Justicia.</t>
  </si>
  <si>
    <t>MANUEL ENRIQUE LOACHAMIN ALVARo</t>
  </si>
  <si>
    <t>JOSE LUIS RODRIGUEZ MONTUFAR</t>
  </si>
  <si>
    <t>Gestión cultural y conservación y restauración de bienes oatrimoniales</t>
  </si>
  <si>
    <t>Ramirez Torres Jessica Elizabeth</t>
  </si>
  <si>
    <t>10,02 % acumulado de necesidades jurisdiccionales y administrativas cubiertas provenientes del incremento de actividades durante el período contencioso electoral 
(FUENTE: DESPACHOS, SECRETARÍA GENERAL, SERVICIOS INSTITUCIONALES, TIC¿s, TALENTO HUMANO, JURÍDICO, COMUNICACIÓN, DICE)</t>
  </si>
  <si>
    <t>Durante este semestre, se han realizado 378 eventos de capacitación en relación de los 379 eventos planificados, esto debido al incremento de la demanda de capacitaciones, mismas que por el contexto de pandemia se han realizado mediante capacitaciones virtuales y Webinars en el ámbito y materia de compra pública.</t>
  </si>
  <si>
    <t>Olga espinosa o</t>
  </si>
  <si>
    <t>En el programa de 01-Administración Central se concentran los recursos asignados al desarrollo transversal del MINTUR, y se agrupan los requerimientos de todas las unidades; y el monto de la nómina referente a los puestos en procesos adjetivos. En el manual del usuario menciona " la entidad debe ingresar como producto ¿Fortalecimiento Institucional¿; ¿Unidad de Medida¿ (porcentaje) y, en el campo de programación TRIMESTRAL (...) Se recomienda incluir como programación trimestral el 25%, al igual que el seguimiento, tomar en consideración que corresponde al avance de metas físicas, no a la ejecución presupuestaria.". Cabe mencionar que debido a la emergencia sanitaria COVID 19, algunas de las acciones planificadas han retrasado su ejecución.</t>
  </si>
  <si>
    <t>FOMENTO DESARROLLO DIFUSION CULTURAL CONSERVACION Y PRESERVACION DE LOS BIENES PATRIMONIALES</t>
  </si>
  <si>
    <t>Regulación y control  del Transporte Terrestre, Tránsito y Seguridad Vial</t>
  </si>
  <si>
    <t>ANDRÉS PEÑAFIEL</t>
  </si>
  <si>
    <t>Se justifica el cumplimiento de gestión y aprobación de 12 proyectos de vinculación con la sociedad al término de2021-1, dadas las condiciones de aislamiento por la pandemia de Covid 19. No obstante, existen 13 proyectos de cogestión sinérgica entre Investigación - Vinculación, en fase de aprobación en Consejo Universitario, paralelamente la Dirección de Vinculación, está trabajando en capacitaciones para formulación de proyectos de vinculación bajo el formato PROVIS con el ánimo de cumplir con la meta declarada de 32 proyectos al término del año 2021.</t>
  </si>
  <si>
    <t>1768048820001</t>
  </si>
  <si>
    <t>Mantenimiento de Infraestructura para los Establecimientos de Salud a nivel nacional</t>
  </si>
  <si>
    <t>Michelle Maldonado Moncayo</t>
  </si>
  <si>
    <t>II TRIMESTRE: SE CUMPLIÓ LA META PROGRAMADA DEL 15%, EN RELACIÓN AL RESULTADO DEL PERÍODO ABRIL - JUNIO, SE DETALLA LOS SERVICIOS QUE SE BRINDA: EMISIÓN DE PERMISOS DE FUNCIONAMIENTO PARA ESTABLECIMIENTOS DE SALUD, REGISTRO DE TÍTULOS DE PROFESIONALES DE SALUD, ABASTECIMIENTO DE BLOCKS DE RECETARIOS PARA PRESCRIPCIÓN DE MEDICAMENTOS SUJETOS A FISCALIZACIÓN, ENTRE OTROS.</t>
  </si>
  <si>
    <t>Investigación Académica de Educación Intercultural Bilingüe.</t>
  </si>
  <si>
    <t>Supervisión y Control de los sectores de la Economía Popular y Solidaria</t>
  </si>
  <si>
    <t>Porcentaje de trámites simplificados</t>
  </si>
  <si>
    <t>La Unidad del Registro Social durante el primer trimestre 2021 efectuó el pago de telefonía fija con CNT. Para el segundo trimestre se prevé la ejecución de gastos operativos en relación con el levantamiento del Registro Social, y se tiene previsto ejecutar los recursos que no se pudieron devengar en el primer trimestre en el II y III trimestre. Es importante indicar que debido al estado de emergencia y a las restricciones gubernamentales no se han podido gestionar los pagos de acuerdo a la planificación.</t>
  </si>
  <si>
    <t>Númerico</t>
  </si>
  <si>
    <t>Ejecución presupuestaria supeditada a la asignación del Ministerio de Economía y Finanzas.</t>
  </si>
  <si>
    <t>REGULACION Y CONTROL SANITARIO</t>
  </si>
  <si>
    <t>La meta acumulada establecida en el sistema SIPeIP para el primer semestre del año 2021 es de 30.000 toneladas métricas de pesca dscargadas en el Terminal Pesquero y de Cabotaje, en este primer semestre  APM descargó 45.782.81, excedimos en un 52.61% a lo establecido, esto se dio por motivo de que lo barcos se abarloaron para realizar las descargas y  por el cambio climático (temperatura del agua)  presentado en nuestras costas ecuatorianas que favorecen a  la captura de peces e incrementan el volúmen de desarga en el TPyC.</t>
  </si>
  <si>
    <t>El Programa 55 - para el resultado del período se consideran las acciones de regulación, control, fomento y desarrollo turístico ejecutadas a nivel nacional, se incluye  la nómina enmarcada en dicho programa más los montos asignados para acciones técnicas. 
Mediante Acuerdo Ministerial Nro. 2020-014 de 08 de junio de 2020 se emite la aprobación al nuevo Estatuto Orgánico de Gestión Organizacional por Procesos del Ministerio de Turismo, el cual contempla la estructura institucional, atribuciones y competencias de las Direcciones, Coordinaciones y Subsecretarías. Cabe mencionar que debido a la emergencia sanitaria que atraviesa el país debido al COVID 19, algunas de las acciones planificadas han retrasado su ejecución.</t>
  </si>
  <si>
    <t>GERMÁN ALEJANDRO ORTEGA ALMEIDA</t>
  </si>
  <si>
    <t>Se ha estado dando atención medica al personal policial y sus familiares en los Establecimientos de Salud a Nivel Nacional, debido a la emergencia sanitaria que está atravesando el país, ya que el personal policial se encuentra en primera línea, lo que ha ocasionado que exista una sobre demanda en las atenciones médicas.</t>
  </si>
  <si>
    <t>SECRETARIA TECNICA DEL COMITE DE COORDINACION DE LA FUNCION DE TRANSPARENCIA Y CONTROL SOCIAL</t>
  </si>
  <si>
    <t>En el segundo trimestre 2021 la ejecución institucional se incrementó alcanzando un 20,82% de devengamiento; sin embargo se tiene planificado ejecutar en el período julio -diciembre 2021 un 60% del presupuesto asignado.</t>
  </si>
  <si>
    <t>Luis Javier Cuyachamin Chariguaman</t>
  </si>
  <si>
    <t>LA VINCULACIÓN CON LA COLECTIVIDAD SE HA LLEVADO A CABO EN DIFERENTES SECTORES PERO NO EN LA MEDIDA QUE SE HABIA PROGRAMADO</t>
  </si>
  <si>
    <t>0968603310001</t>
  </si>
  <si>
    <t>0968599370001</t>
  </si>
  <si>
    <t>Se obtuvo un promedio académico inferior al esperado, esto debido a cambios en las directivas que dispone el puntaje de aprobación, se está proponiendo un cambio a la meta.</t>
  </si>
  <si>
    <t>Se ha planteado 1 objetivo estratégico de la razón de ser del SECAP con 3 indicadores. En virtud de aquello se ha logrado capacitar a 1.583 de una
meta para el primer trimestre de 3.325 alcanzando un 47.61%, bajo certificación de personas se logró efectuar 111 examinaciones de una meta de 670, así también se capacito a 134 jóvenes en condición de pobreza y extrema pobreza de una meta de 58 alcanzando mas del 100%. Hubo afectación en virtud de la emergencia
sanitaria teniendo que suspender cursos y examinaciones presenciales que se estaban ejecutando.</t>
  </si>
  <si>
    <t>Se cumplió con la programación prevista para el segundo trimestre de 2021</t>
  </si>
  <si>
    <t>Inspecciones Integrales realizadas</t>
  </si>
  <si>
    <t>CALIDAD EDUCATIVA</t>
  </si>
  <si>
    <t>Se han realizado controles militares, patrullajes, protección a las áreas reservadas de seguridad terrestres; operaciones navales de patrullaje, exploración, interdicción y protección a las áreas reservadas de seguridad en los espacios acuáticos; y, operaciones de protección del espacio aéreo que permitieron monitorear y defender la integridad territorial.  No se llega a la meta planificada, dado el apoyo adicional que Fuerzas Armadas ha brindado para que se cumpla el estado de excepción en el que se realizaron operaciones de apoyo a la Policía Nacional y otras instituciones competentes, en el control de movilidad y demás restricciones impuestas por la pandemia sanitaria; así como al cumplimiento del Plan Nacional de Vacunación contra el Covid 19.</t>
  </si>
  <si>
    <t>francisco morales</t>
  </si>
  <si>
    <t>Agenda de derechos para la igualdad correlacionada con los sujetos de derechos, enfoques de igualdad, GADs e instrumentos de planificación nacional en concordancia a los ejes priorizados planificados en el presente ejercicio fiscal</t>
  </si>
  <si>
    <t>Asignación de recursos económicos a las Organizaciones Deportivas para el fomento y desarrollo del deporte, educación física y recreación; transferencia de penciones vitalicias</t>
  </si>
  <si>
    <t>EL CIDAP DURANTE EL PRIMER TRIMESTRE EJECUTÓ UNA PARTE DE LAS ACTIVIDADES PLANIFICADAS, YA QUE DESDE EL MES DE ENERO SE TUVO QUE GESTIONAR LA ASIGNACIÓN DE RECURSOS PARA EL PAGO DE COMPENSACIÓN POR JUBILACIÓN DE UNA EX SERVIDORA QUE DEMANDO A LA INSTITUCIÓN, AL LLEGAR A LA INSTANCIA DE UNA SETENCIA Y DE EJECUCIÓN INMEDIATA, SE TUVO QUE DISPONER DEL PRESUPUESTO DE LA INSTITUCIÓN PARA LA CANCELACIÓN DE LA MISMA, IMPIDIENDO DE ESTA MANERA PODER EJECUTAR LO PLANIFICADO PARA EL GASTO DE RECURSOS.</t>
  </si>
  <si>
    <t>5 leyes aprobadas por el Pleno publicadas en el Registro Oficial 
1.- Ley Orgánica Reformatoria a la Ley Orgánica de Comunicación
2.- Ley Orgánica Reformatoria de la Ley Orgánica de Movilidad Humana.
3.- Ley Orgánica Reformatoria del Código Orgánico Integral Penal en Materia Anticorrupción
4.- Ley Reformatoria a la Ley de Desarrollo de Puerto Bolívar
5.- Ley Reformatoria a la Ley de Creación de la Escuela Superior Politécnica Agropecuaria de Manabí, Manuel Félix López</t>
  </si>
  <si>
    <t>En el periodo enero - junio de 2021 se ejecutaron 56 proyectos de vinculación  entre nuevos y de años anteriores ejecutados en el periodo y se registra un  total de 247089.0 beneficiarios directos de los proyectos de vinculación ejecutados en este periodo</t>
  </si>
  <si>
    <t>PORCENTAJE DE TRÁMITES ATENDIDOS PARA REGULACIÓN TÉCNICA, CONTROL TÉCNICO Y VIGILANCIA SANITARIA DE LA CALIDAD DE LOS SERVICIOS DE SALUD</t>
  </si>
  <si>
    <t>JUAN FRANCISCO CABRERA</t>
  </si>
  <si>
    <t>ARACELI BAJAÑA ZAMBRANO</t>
  </si>
  <si>
    <t>Prevención y Control de la Contaminación Ambiental</t>
  </si>
  <si>
    <t>Es importante mencionar  que el indicador  Nivel de cumplimiento normativo de las entidades del Sector Financiero Popular y Solidario que mide  el  producto  institucional  del  programa Sostenibilidad y Confianza en el Sector de la Economía Popular y Solidaria , es de impacto nacional, por lo cual no solo depende de la gestión de la SEPS, sino directamente de sus controlados. 
Del total de estándares normativos evaluados a las entidades del sector financiero popular y solidario, se cumplieron 3.538; logrando un cumplimiento del 100% respecto a la meta planteada.</t>
  </si>
  <si>
    <t>Apoyo al deporte de Alto Rendimiento</t>
  </si>
  <si>
    <t>En el marco del convenio con CELEC EP, se ha cumplido con los compromisos de realizar aforos liquido, solido, toma y análisis de muestras de agua, sedimentos, operación y mantenimiento de las estaciones hidrológicas y meteorológicas en las cuencas de los ríos Guayllabamba y Coca.</t>
  </si>
  <si>
    <t>Se realizó 8 publicaciones científicas con ISBN o ISSN
1Predicted Medium Vote Thermal Comfort Analysis Applying Energy Simulations with Phase Change Materials for Very Hot-Humid Climates in Social Housing in Ecuador
2Multi-Risk Assessment and Management¿A Comparative Study of the Current State of Affairs in Chile and Ecuador
3Análisis de costos operativos en pequeña minería y minería artesanal en Nambija
4Energy analysis of adobe performance as a housing construction material in Ecuador
5Prospecto Minero La Esperanza, Nuevos Indicios De Un Pórfido Cu- Mo-Au,
6Arquitectura Estratigráfica De Terrazas Aluviales En El Rio Yunganza
7Validación Del Método Para La Determinación De Oro Por Ensayo Al Fuego
8Cyanide ion oxidation by catalytic effect of nickel ferrites activated carbon composites</t>
  </si>
  <si>
    <t>El nivel de madurez de procesos asciende al 61,26%; se ejecutó el plan de auditorías internas del sistema de gestión de calidad ISO 9001-2015; el resultado de las encuestas de satisfacción de la calidad de servicios es de 90,75% y el índice de satisfacción es de 93,50%. Se alcanzó el reconocimiento al mejor clima laboral del sector económico-productivo con un puntaje del 90%; se ejecutaron el 100% de las actividades establecidas en el plan de mejora de clima laboral para el segundo trimestre 2021, según el informe del MDT. La ejecución presupuestaria a junio 2021 es del 100%, según lo planificado.</t>
  </si>
  <si>
    <t>NINGUNA.</t>
  </si>
  <si>
    <t>SERVICIO NACIONAL DE ADUANA DEL ECUADOR - SENAE</t>
  </si>
  <si>
    <t>0760026060001</t>
  </si>
  <si>
    <t>Se ha cumplido al 100% de las actividades planificadas.</t>
  </si>
  <si>
    <t>Girard David Vernaza Arroyo</t>
  </si>
  <si>
    <t>La Universidad Estatal Amazónica, reporta al segundo trimentre del año 2021 una ejecución presupuestaria del 35,06% verificado con cédula presupuestaria con corte al 30 de junio del presente, en relación codifigado y devengado.</t>
  </si>
  <si>
    <t>No se ejecutó lo planificado ya que el proceso de Contratación de Seguridad para inmuebles del MIES, se paralizo por pedido del SERCOP, por existir denuncias de oferentes. El servicio de transporte para personal y de combustible, se declararon desiertos por no recibir ofertas. La Dirección de Infraestructura no recibió recursos necesarios para mantenimientos previstos en el 2021. Se espera asignación de 4.026.000,00 para iniciar los procesos de contratación.</t>
  </si>
  <si>
    <t>POR EL TEMA DE LA PANDEMIA, Y LAS ELECCIONES DE LAS NUEVAS AUTORIDADES DE LA UNIVERSIDAD, LOS PROYECTOS DE VINCULACION SE HAN POSTERGADO A PARTIR DEL SEGUNDO SEMESTRE 2021 DE SER EL CASO</t>
  </si>
  <si>
    <t>Número de Alternativas tecnológicas generadas</t>
  </si>
  <si>
    <t>UNIVERSIDAD ESTATAL DE BOLIVAR</t>
  </si>
  <si>
    <t>FREZZIA STEFFANY RUIZ JURADO</t>
  </si>
  <si>
    <t>Indicador discreto: 99,79%  niñas, niños y mujeres gestantes atendidos en las modalidades DI a través de teletrabajo. En emergencia sanitaria COVID 19, Lineamientos  registro usuarios DI en SIIMIES, lineamientos para reactivación de servicios a nivel nacional. Familias sin conectividad (servicio de internet y/o equipos informáticos).</t>
  </si>
  <si>
    <t>Inventario de patrimonio cultural</t>
  </si>
  <si>
    <t>Este programa permite la generación de operaciones estadísticas - OE y su publicación en función del Calendario Estadístico 2021. En el segundo trimestre se planificó publicar (36) OE; sin embargo, se publicaron (30), ya que conforme Resolución del CONEC del 19/05/2021 se aprobó la suspensión de la publicación de los índices: IPI-M e IPT-IH-IR,  mientras el INEC implementa la nueva metodología de los índices de producción y puestos de trabajo. Por otro lado, en lo que respecta al Registro Estadístico de Recursos y Actividades de Salud - RAS 2019 no se ha publicado ya que depende de la entrega de información definitiva del MPS. Se han efectuado insistencias oficiales; sin embargo, a la fecha no se cuenta con respuesta alguna.</t>
  </si>
  <si>
    <t>1768159650001</t>
  </si>
  <si>
    <t>JAVIER ALONSO MENDEZ ALVAREZ</t>
  </si>
  <si>
    <t>DURANTE EL SEGUNDO TRIMESTRE  SE GRADUARON 523 ESTUDIANTES EN LAS DIFERENTES  CARRERAS DE PRE GRADO Y 30  DE  POSGRADO DE LA UTM</t>
  </si>
  <si>
    <t>Se canceló remuneraciones al personal administrativo de la LOSEP, CÓDIGO DE TRABAJO, gastos operacionales, mantenimientos insumos de laboratorio, servicios básicos, pago de guardianía y seguridad privada, materiales de impresión, especies valoradas y otras  para el normal desarrollo de las actividades académicas, investigación, vinculación y gestión en beneficio de los estudiantes de la Universidad Nacional de Chimborazo,</t>
  </si>
  <si>
    <t>El proyecto de vinculación reportado corresponde a la Red de Información de Ayudas ante el COVID 19</t>
  </si>
  <si>
    <t>Durante el primer trimestre el CIES ha elaborado 2.170 productos de inteligencia en los siguientes campos: político social, seguridad y defensa, económico, ambiental e internacional, a fin de identificar fenómenos, multidimensionales y multicasuales que representen una amenaza o riesgo para la seguridad integral del Estado, a fin de alertar y neutralizar afectaciones al Estado Ecuatoriano.</t>
  </si>
  <si>
    <t>INSTITUTO SUPERIOR TECNOLOGICO DE ARTES DEL ECUADOR</t>
  </si>
  <si>
    <t>Durante el segundo trimestre 2021, se ha cubierto los pagos referentes a Gastos en Personal, Adquisiciones de Bienes y Servicios; y otros necesarios para cumplir con la gestión institucional</t>
  </si>
  <si>
    <t>Pago de remuneraciones a los funcionarios de la SESEIB, por el normal funcionamiento de las actividades planificadas.</t>
  </si>
  <si>
    <t>UNIVERSIDAD ESTATAL PENINSULA DE SANTA ELENA</t>
  </si>
  <si>
    <t>29</t>
  </si>
  <si>
    <t>ALEXANDRA BEDÓN MAYORGA</t>
  </si>
  <si>
    <t>Abastecimiento continuo de la demanda de energía eléctrica del Sistema Nacional Interconectado.</t>
  </si>
  <si>
    <t>RECONSTRUCCION Y REACTIVACION PRODUCTIVA DE LAS ZONAS AFECTADAS POR EL TERREMOTO DE ABRIL DE 2016</t>
  </si>
  <si>
    <t>En el periodo ene-jun el IFCI junto con sus EODs, ha logrado ejecutar el 46.05% que equivale al cumplimiento de actividades de fortalecimiento institucional.</t>
  </si>
  <si>
    <t>La meta está planificada para el trimestre 4</t>
  </si>
  <si>
    <t>CONSEJO NACIONAL DE SALUD, CONASA</t>
  </si>
  <si>
    <t>82</t>
  </si>
  <si>
    <t>VERÓNICA AYALA LEÓN</t>
  </si>
  <si>
    <t>Al mes de junio se cuenta con 5 instrumentos de acuerdos de cooperación en defensa de los derechos de las personas en situación de movilidad humana con los siguientes actores: Programa Mundial de Alimentos, Ministerio de Producción, Comercio Exterior, Inversión y Pesca, Ministerio de Trabajo, Consejo Nacional Electoral, Declaración conjunta sobre Movilidad Humana de ciudadanos venezolanos en la Región.</t>
  </si>
  <si>
    <t>ADMINISTRACION TECNICA Y COMERCIAL DEL SISTEMA NACIONAL INTERCONECTADO E INTERCONEXIONES INTERNACIONALES</t>
  </si>
  <si>
    <t>COMO RESULTADO DEL PRIMER TRIMESTRE 2021, LA EJECUCIÓN DEL PROGRAMA 76, ESTA CONFORMADO POR COMPONENTES COMO LA PROMOCIÓN DE ARTESANOS, A TRAVÉS DE EVENTOS DE EXPOSICIÓN, FORMACIÓN TÉCNICA, DIFUSIÓN DE MATERIAL BIBLIOGRÁFICO, EXHIBICIONES MUSEALES CON LAS PIEZAS QUE REPOSAN EN LA RESERVA DEL CIDAP. CABE INDICAR QUE A PESAR DE LA SITUACIÓN QUE VIVE EL PAÍS, Y AÚN MÁS EL SECTOR ARTESANAL Y CULTURAL, LA INSTITUCIÓN HA REALIZADO ACTIVIDADES EN BENEFICIO DEL MISMO, TENIENDO EN PRESENTE QUE EL APOYO PARA QUE ESTE SECTOR SURGA HA DEPENDIDO DE LAS DISTINTAS DISPOSICIONES POR PARTE DEL COE.</t>
  </si>
  <si>
    <t>Se han realizado eventos de difusión científica de manera virtual, las cuales no representan un gasto presupuestario, sin embargo, se ha fortalecido
las acciones que sustentan la razón del ser el INABIO.</t>
  </si>
  <si>
    <t>La dotación de textos, uniformes y servicio de transporte escolar se mide al inicio de cada periodo escolar, lo que significa que será en el 2do trimestre para el periodo escolar Costa 2021-2022 y en el 4to trimestre para el periodo escolar Sierra 2021-2022. Durante el primer trimestre 2021, a nivel nacional, se han beneficiado con alimentación escolar a 2.931.500 estudiantes.</t>
  </si>
  <si>
    <t>En este periodo se ejecutaron varias actividades como: 1.- Planificación de la Dirección de Gestión de la Calidad; 2.- Procedimientos del Sistema de Gestión de la Calidad aprobados por HCU mediante Resolución: 0228-CU-P-2021: Gestión por Procesos, Auditoría Interna de Calidad, Información Documentada de Calidad, Gestión de la información para los procesos de aseguramiento de la calidad, Acciones correctivas, preventivas o mejoras y Procedimiento Plan de aseguramiento de la calidad</t>
  </si>
  <si>
    <t>mauricio tamayo</t>
  </si>
  <si>
    <t>De 155 actividades operativas planificadas para el primer trimestre del 2021 se ejecutaron 137, dando un porcentaje de cumplimiento del 88%.</t>
  </si>
  <si>
    <t>La Unidad de Análisis Financiero y Económico remitió un total de 292 Informes Ejecutivos en el segundo trimestre del 2021, cumpliendo un 100% con la meta propuesta; en el período enero - junio 2021 se remitieron 615 Informes Ejecutivos.</t>
  </si>
  <si>
    <t>Atención en Desarrollo Integral a Personas con Discapacidad</t>
  </si>
  <si>
    <t>MINISTERIO DE ENERGIA Y RECURSOS NATURALES NO RENOVABLES</t>
  </si>
  <si>
    <t>Para el mes de marzo se alcanzó:
1) El 50% de Recaudación de excedentes de empresas públicas de la Función Ejecutiva
2) El 5.32% de ingresos no petroleros del PGE sobre el PIB
3) El 25 % de deuda pública desembolsada sobre deuda pública presupuestada
4) El 86% de pagos efectuados respecto a los pagos autorizados
5) El 100% de cobertura de ingresos permanentes sobre egresos permanentes del PGE
6) El 15% de ejecución del gasto no permanente del PGE
7) El 94.70% de cobertura en consolidación de Estados Financieros del Sector Público no Financiero
8) El 3.09% de gasto primario del PGE como porcentaje del PIB</t>
  </si>
  <si>
    <t>REGULACION DESARROLLO Y PROMOCION DE LA INFORMACION Y COMUNICACION</t>
  </si>
  <si>
    <t>DESARROLLO Y SERVICIOS PORTUARIOS</t>
  </si>
  <si>
    <t>Cumplimiento de acciones de regulación, control, fomento y desarrollo turístico ejecutadas a nivel nacional</t>
  </si>
  <si>
    <t>1860001610001</t>
  </si>
  <si>
    <t>SEGURIDAD INTEGRAL A LAS MAXIMAS AUTORIDADES DEL PAIS PMI</t>
  </si>
  <si>
    <t>En el segundo trimestre se ha cumplido con el 48% de la ejecución presupuestaria, lo que demuestra una planificación adecuada</t>
  </si>
  <si>
    <t>FORTALECIMIENTO DE LOS SERVICIOS DE EMERGENCIA</t>
  </si>
  <si>
    <t>En el segundo trimestre se planificaron actividades para impulsar la gestión de la biodiversidad biológica.</t>
  </si>
  <si>
    <t>Meta: 95% de operatividad de los aeropuertos nacionales e internacionales bajo la administración de la DGAC.
Resultado: 99,2% promedio de operatividad de los aeropuertos nacionales e internacionales bajo la administración de la DGAC durante el segundo trimestre</t>
  </si>
  <si>
    <t>DANIELLA MEJIA</t>
  </si>
  <si>
    <t>CONSEJO DE ASEGURAMIENTO DE LA CALIDAD DE LA EDUCACION SUPERIOR</t>
  </si>
  <si>
    <t>UNIVERSIDAD TECNICA DE MANABI</t>
  </si>
  <si>
    <t>PLANIFICACION TERRITORIAL PROSPECTIVA</t>
  </si>
  <si>
    <t>CESAR CALDERON</t>
  </si>
  <si>
    <t>Se realizó gestiones para la efectividad de las políticas de inversión, control, seguimiento e información.</t>
  </si>
  <si>
    <t>Mantenimiento del Sistema de Balizamiento Marítimo, publicación de los avisos a los navegantes, mantenimiento de los instrumentos náuticos, entre otras.</t>
  </si>
  <si>
    <t>1768038270001</t>
  </si>
  <si>
    <t>Durante el segundo trimestre del 2021 se han desarrollado las actividades del programa administración central de una manera más regular, en relación al año anterior, existe un retraso en la ejecución de algunas actividades por falta de financiamiento, pero las actividades contempladas en el presupuesto se han ejecuado casi en su totalidad.</t>
  </si>
  <si>
    <t>Este indicador se cumplirá en el II semestre del 2021. Sin embargo, se han ejecutado en este trimestre varias actividades para el cumplimiento de este indicador, entre las más importantes, la actualización del Reglamento de Titulación, el Programa de Tutorías académicas y científicas, capacitación docente en áreas específicas de la profesión.</t>
  </si>
  <si>
    <t>Memorando N°. UPEC-DPDI-2021-038-M,  el avance real del cumplimiento de las metas e indicadores correspondiente al primer trimestre enero marzo 2021 muestra claramente una brecha de aproximadamente el 11,66% entre lo planificado y los resultados alcanzados, cabe destacar que en la mayoría de indicadores especialmente las unidades académicas incrementan los resultados alcanzado al finalizar cada período académico que sería abril y octubre los meses en los que se incrementa el porcentaje de ejecución y cumplimiento de las metas planificadas.</t>
  </si>
  <si>
    <t>UNIVERSIDAD DE GUAYAQUIL</t>
  </si>
  <si>
    <t>UNIVERSIDAD AGRARIA DEL ECUADOR</t>
  </si>
  <si>
    <t>Se a atendido la ampliación y rehabilitación de las vías</t>
  </si>
  <si>
    <t>Durante el primer trimestre del 2021 se ejecutaron acciones de apoyo, en el marco de la planificación operativa anual, que permitieron consolidar la estructura organizacional y mejorar los procesos administrativos de  la entidad.</t>
  </si>
  <si>
    <t>Considerando que el presupuesto institucional fue asignado en el mes de febrero el IFCI ha logrado ejecutar el 22%.</t>
  </si>
  <si>
    <t>Beivy rivera</t>
  </si>
  <si>
    <t>El MDT logró un cumplimiento del segundo trimestre 2021 del 23.31% de ejecución de acuerdo a la cédula presupuestaria, es importante mencionar que existieron asignaciones tardías por parte del MEF en el primer trimestre lo que ha dificultado la ejecución de los recursos en el segundo trimestre al segundo trimestre se cumple el 44.88% de ejecución.</t>
  </si>
  <si>
    <t>91</t>
  </si>
  <si>
    <t>El avance está en función de las metas planteadas.  El 21% de cumplimiento corresponde a los desplazamientos de técnicos a territorio (viáticos y pasajes en el interior) en el ámbito de gobernabilidad y política; procesos de diálogo y concertaciones en los sectores económicos, sociales y políticos, GADs y alertas de conflictos de la Zona. El 1 % que no se cumplió, responde a la inestabilidad operativa en el SINAFIP  y retorno al esigef que conllevo a retrasos en iniciar las actividades de acuerdo a lo planificado.</t>
  </si>
  <si>
    <t>Meta: 95% de operatividad de los aeropuertos nacionales e internacionales bajo la administración de la DGAC.
Resultado: 99,73% promedio de operatividad de los aeropuertos nacionales e internacionales bajo la administración de la DGAC durante el primer trimestre</t>
  </si>
  <si>
    <t>ANDREA MESIAS</t>
  </si>
  <si>
    <t>paola cordova</t>
  </si>
  <si>
    <t>María Antonieta Marcial M.</t>
  </si>
  <si>
    <t>INDICE DE SERVICIOS DE INTEROPERABILIDAD</t>
  </si>
  <si>
    <t>Juan José Vizcaíno figueroa</t>
  </si>
  <si>
    <t>Durante este trimestre se aprobó el proyecto de investigación "Genotipificación del virus SARS-COV-2 y seguimiento clínico de pacientes  positivos para COVID-19 en dos hospitales de la ciudad de Guayaquil", el INSPI recibió un documento de aprobación del Comité de Ética de Investigación en Seres Humanos reconocido por el Ministerio de Salud Pública y/o aprobación de la Dirección Nacional de Inteligencia de la Salud.</t>
  </si>
  <si>
    <t>Daniela Reinoso</t>
  </si>
  <si>
    <t>Durante el primer semestre se alcanzó el 65,38% de cumplimiento de la meta de ahorro (26%) a través de la herramienta de catálogo electrónico. Se generó un ahorro aproximadamente de 25.2 millones de dólares en procesos de régimen común y adquisiciones realizadas a través de catálogo electrónico</t>
  </si>
  <si>
    <t>Disponibilidad del Sistema Oficial de Contratación del Estado</t>
  </si>
  <si>
    <t>Suscripción de convenios con centros y casas de acogida</t>
  </si>
  <si>
    <t>Se ha cumplido con el 94% de la meta establecida  para  el  segundo  trimestre  del  2021,  del programa  01  Administración  Central.</t>
  </si>
  <si>
    <t>Articulación de las organizaciones e instituciones para fomentar y fortalecer a la Soberanía Alimentaria y nutrición culturalmente apropiada.</t>
  </si>
  <si>
    <t>La meta planificada para el año 2021 es de 119 alumnos graduados de los cuales 71 se encuentran planificadas el primer semestre y 48 el segundo semestre; la meta cumplida con corte al 30 de junio de 2021, fue de 78 alumnos graduados de tercer nivel, es decir, se superó la meta planificada (110%); esto representa el 65,55 % de cumplimiento de la meta anual.</t>
  </si>
  <si>
    <t>La Universidad de Guayaquil  actualmente tiene 50.000 estudiantes matriculados, para el primer semestre del año 2021, la Universidad de Guayaquil tiene un total de 2,322 docentes, por lo tanto se logra cumplir con 3276 estudiantes graduados.</t>
  </si>
  <si>
    <t>Se realizan actividades administrativas y emitieron políticas públicas, para el otorgamiento de becas nacionales, internacionales y ayudas económicas, a través de 128 servidores, dentro de la Subsecretaría de Fortalecimiento del Talento Humano. Estas políticas son puestas en marcha, a través de financiamiento de proyectos de inversión y corriente</t>
  </si>
  <si>
    <t>Actividades de gestión institucional</t>
  </si>
  <si>
    <t>fausto heredia</t>
  </si>
  <si>
    <t>Tasa per cápita de producción científica</t>
  </si>
  <si>
    <t>ATENCION INTEGRAL PARA PERSONAS ADULTAS EN CONFLICTO CON LA LEY</t>
  </si>
  <si>
    <t>ADMINISTRACION DE BIENES PUERTOS Y PARQUES</t>
  </si>
  <si>
    <t>Durante el segundo trimestre se planificaron actividades para impulsar la gestión sustentable de los recursos hídricos.</t>
  </si>
  <si>
    <t>A marzo de 2021, 3.305 estudiantes fueron matriculadas en las ofertas educativas extraordinarias en los Centros de Privación de Libertad (Fuente: GPR)</t>
  </si>
  <si>
    <t>Se cumplió con la programación en el Primer trimestre</t>
  </si>
  <si>
    <t>UNIVERSIDAD ESTATAL AMAZONICA</t>
  </si>
  <si>
    <t>0960005610001</t>
  </si>
  <si>
    <t>MINISTERIO DE DEFENSA NACIONAL</t>
  </si>
  <si>
    <t>SE CUMPLIO CON LA PROGRAMACION DEL PRIMER TRIMESTRE</t>
  </si>
  <si>
    <t>UNIVERSIDAD TECNICA DE BABAHOYO</t>
  </si>
  <si>
    <t>Publicaciones científicas en revistas indexadas</t>
  </si>
  <si>
    <t>Según la planificación, esta meta se ejecutará en el Trimestre Nro. 2 y Trimestre Nro. 4</t>
  </si>
  <si>
    <t>Se cumplió con los pagos referentes a gastos en personal, viáticos, pasajes aéreos y terrestres para el cumplimiento de los planes de supervisión y control;  gastos  en  servicios  básicos,  seguridad, limpieza, transporte en personal y otros  requerimientos institucionales  con  la  finalidad  de    garantizar  la operatividad  y  normal  funcionamiento    de  la  SEPS.</t>
  </si>
  <si>
    <t>El programa pertenece a inversión, por lo que no se ha planificado como gasto permanente.</t>
  </si>
  <si>
    <t>34</t>
  </si>
  <si>
    <t>Autoridad Portuaria de Manta cumple con todas las medidas y protocolos de bioseguridad sanitarias establecidas ante el covid-19 en el Puerto de Manta, especialmente en el Terminal Pesquero y de Cabotaje, manteniéndose operativo 24/7</t>
  </si>
  <si>
    <t>Ejecución del presupuesto del 28,08%</t>
  </si>
  <si>
    <t>DAVID OTAVALO</t>
  </si>
  <si>
    <t>* Se cubrió necesidades operativas para el correcto funcionamiento de la Secretaría</t>
  </si>
  <si>
    <t>Estudiantes matriculados en educación inicial (3 a 4 años)</t>
  </si>
  <si>
    <t>Miembros de Fuerzas Armadas participan en estudios de posgrado y de especialización en institutos académicos de otros países; a fin de contar con las herramientas necesarias que permitan aportar con asesoramiento y planificación en el desarrollo de operaciones militares.  Además, se  mantienen relaciones  en  materia  de  defensa  y  seguridad a través de oficinas de cooperación que permite el intercambio de información, capacitación, entrenamiento y adquisición de recursos logísticos, para el fortalecimiento de  capacidades de las Fuerzas Armadas.</t>
  </si>
  <si>
    <t>En el primer trimestre de 2020 se han graduado un total de 464 estudiantes.  109 de la Facultad de Administración de Empresas, 57 de la Facultad de Ciencias, 34 Facultad de Ciencias Pecuarias, 2 de la Facultad de Informática y Electrónica, 127 de la Facultad de Mecánica, 22 de la Facultad de Recursos Naturales, 113 de la Facultad de Salud Pública</t>
  </si>
  <si>
    <t>GESTION DE LA INVESTIGACION</t>
  </si>
  <si>
    <t>ACTIVIDADES Y ACCIONES DE CONTROL EJECUTADAS DE CONTROL EXTERNO (AUDITORÍA GUBERNAMENTAL , EXAMEN ESPECIAL) , CONTROL INTERNO (PREVIO, CONTINUO, POSTERIOR); ADEMÁS, LA EJECUCIÓN DE OPERATIVOS DE CONTROL VEHICULAR, VERIFICACIONES PRELIMINARES Y DE ARRASTRES (AÑOS ANTERIORES), CON ÉNFASIS EN EL ÁMBITO DE SALUD POR LA PANDEMIA COVID-19.</t>
  </si>
  <si>
    <t>Los proyectos se ejecutan de conformidad con el período académico institucional.</t>
  </si>
  <si>
    <t>Dentro de este programa se encuentra el pago de remuneraciones del personal de nómina; así como también, rubros tales como: seguridad y vigilancia, servicio de correo, servicio de aseo, entre otros.</t>
  </si>
  <si>
    <t>Investigaciones científicas ejecutadas</t>
  </si>
  <si>
    <t>Gestión del pago del seguro de depósitos</t>
  </si>
  <si>
    <t>Ing. Jonathan Roberto Pástor Hernández</t>
  </si>
  <si>
    <t>TRANSPARENCIA EN EL SISTEMA NACIONAL DE CONTRATACION PUBLICA</t>
  </si>
  <si>
    <t>Al cierre del primer trimestre se cumplió con lo planificado en la asignación presupuestaria para la administración central.</t>
  </si>
  <si>
    <t>Meta programada para el segundo trimestre</t>
  </si>
  <si>
    <t>Se ha garantizado la operatividad de la institución a través del talento humano, servicios básicos y servicios institucionales necesarios.</t>
  </si>
  <si>
    <t>El monto de aprehensiones de mercancías corresponde a los controles realizados por el Cuerpo de Vigilancia Aduanera y Dirección Nacional de Intervención de productos ingresados de manera NO formal al país. Para este trimestre el monto de las aprehensiones fue de 7,6 millones.</t>
  </si>
  <si>
    <t>2060016740001</t>
  </si>
  <si>
    <t>Valeria Ramos</t>
  </si>
  <si>
    <t>ing. susana carolina torres pico</t>
  </si>
  <si>
    <t>1768134230001</t>
  </si>
  <si>
    <t>Dentro de lo relacionado al programa 01 - Administración Central, contamos con la ejecución de gastos de personal del área administrativa, gastos de mantenimiento, adquisición de bienes y servicios de consumo (entre ellos servicios de seguridad y limpieza), pago de servicios básicos, entre otros.</t>
  </si>
  <si>
    <t>PRIMER TRIMESTRE: En el Programa 55 FORTALECIMIENTO DE LA ECONOMÍA POPULAR Y SOLIDARIA, se ejecutó un monto de $ 437.916,10 correspondiente al 22,86%, de un monto codificado de $ 1.915.303,82 Se han fortalecido 2.263 actores en temas organizativos, administrativos, financieros y técnicos, también alcanzó $ 11.222.199,68 como monto de ventas en el mercado nacional e internacional de OEPS y UEP apoyadas por el IEPS. 21 nuevas OEPS/UEPS, articuladas a financiamiento y cofinanciamiento. Finalmente, se ejecutó 1 evento de difusión sobre conocimiento de la EPS con instituciones académicas y/o actores que promueven la EPS.</t>
  </si>
  <si>
    <t>Se ha cumplido de acuerdo a la programación en cumplimiento a personas protegidas ingresadas al Sistema de Protección y Asistencia a Víctimas y Testigos de la Fiscalía</t>
  </si>
  <si>
    <t>Fortalecimiento Institucional para el desarrollo de procesos administrativos y de gestión institucional, que incluyen las remuneraciones de los funcionarios a nivel de planta central y zonales, en las que se cuenta con 376 funcionarios.
Así como, la gestión y pago de servicios básicos, tecnologías de la información, contratación de servicio de vigilancia (solo hasta mayo), servicio de limpieza (solo hasta junio)</t>
  </si>
  <si>
    <t>EFICIENCIA ENERGETICA</t>
  </si>
  <si>
    <t>Se han ejecutado los pagos de Nóminas mensuales, así como décimo tercer, décimo cuarto, fondos de reserva y liquidaciones del ex personal de la URS. Reforma por el pago de alícuota por el convenio de uso que mantiene la Institución con la Secretaria Técnica Plan Toda Una Vida. Pago de servicios básicos, adquisición de materiales de aseo y otros servicios generales.</t>
  </si>
  <si>
    <t>DESARROLLO DE LOS SECTORES ENERGETICOS Y RECURSOS NATURALES NO RENOVABLES</t>
  </si>
  <si>
    <t>COOPERACION INTERNACIONAL PARA CONTRIBUIR A LA PAZ REGIONAL Y MUNDIAL</t>
  </si>
  <si>
    <t>En el programa de 01-Administración Central se concentran los recursos asignados al desarrollo transversal del MINTUR, en este programa se agrupan los requerimientos de todas las unidades de apoyo, las unidades desconcentradas y el Despacho Ministerial; así como también el monto correspondiente a nómina referente a los puestos en procesos adjetivos.
Cabe mencionar que debido a la emergencia sanitaria que atraviesa el país debido al COVID 19, algunas de las acciones planificadas han retrasado su ejecución.</t>
  </si>
  <si>
    <t>Se aprobó cartografía Multiescala 5K en formato *. gdb  de  4241,4 Km2: ALTIMETRIA (4241,4  Km2). PLANIMETRIA (4065,0 Km2). *.gdb (4241,4  Km2)                                                      
Se presenta 141 km2 en más de lo planificado, porque se obtiene de sumatoria de bloques Íntegros trabajados durante el trimestre (no se puede afectar la integración de bloques solo para coincidencia de valores). Así habrá trimestres que por igual razón no se alcanzará la producción trimestral planificada. Se realizo: Aplicación de planes de acción presentados como: Capacitación/sociabilización  periódica  a todo el personal del Proceso. Estabilidad del personal técnico en producción Multiescala.</t>
  </si>
  <si>
    <t>REGULACION Y CONTROL DEL AGUA</t>
  </si>
  <si>
    <t>PROGRAMA DE DESARROLLO REGIONAL AMAZONICO</t>
  </si>
  <si>
    <t>Cobertura de transferencias monetarias  a personas en condiciones de vulnerabilidad y extrema pobreza</t>
  </si>
  <si>
    <t>PATRICIO SALAZAR</t>
  </si>
  <si>
    <t>283 proyectos de investigación en ejecución que abarcan áreas fundamentales para el desarrollo nacional. De los cuales, 15 cuentan con contraparte de empresas nacionales e internacionales. 209 publicaciones en revistas indexadas en SCOPUS/WoS realizadas por profesores.17 propuestas de captación de fondos externos no reembolsables fueron presentadas, de las cuales 2 propuestas fueron aprobadas.</t>
  </si>
  <si>
    <t>ANA CARCHI PAUCAR</t>
  </si>
  <si>
    <t>Se cumplieron con los objetivos establecidos.</t>
  </si>
  <si>
    <t>1760002010001</t>
  </si>
  <si>
    <t>JAIME JIMÉNEZ</t>
  </si>
  <si>
    <t>PARLAMENTO ANDINO (OFICINA NACIONAL)</t>
  </si>
  <si>
    <t>UNIDAD DE ANALISIS FINANCIERO Y ECONOMICO - UAFE</t>
  </si>
  <si>
    <t>Monto de Aprehensiones</t>
  </si>
  <si>
    <t>1768176820001</t>
  </si>
  <si>
    <t>ricardo granda</t>
  </si>
  <si>
    <t>UNIVERSIDAD ESTATAL DEL SUR DE MANABI</t>
  </si>
  <si>
    <t>De los 58 proyectos de investigación ejecutados, cinco tienen informe de cierre, se prevee para los próximos trimestres el cierre de los proyectos restantes y el inicio de 30 nuevos proyectos.</t>
  </si>
  <si>
    <t>0968533430001</t>
  </si>
  <si>
    <t>Se cumplió con la programación del segundo trimestre.</t>
  </si>
  <si>
    <t>FOMENTO Y DESARROLLO DE PRODUCCION DE RECURSOS PESQUEROS Y ACUICOLAS CALIDAD E INOCUIDAD Y RIESGOS SECTORIALES</t>
  </si>
  <si>
    <t>NORMALIZACION Y EVALUACION DE LA CONFORMIDAD Y METROLOGIA</t>
  </si>
  <si>
    <t>CONTROL DE LOS RECURSOS PUBLICOS</t>
  </si>
  <si>
    <t>JACQUELINE MARISOL OLAYA GRANDA</t>
  </si>
  <si>
    <t>Número.</t>
  </si>
  <si>
    <t>Se han atendido a 19.091 Usuarios pagando un total por todas las protecciones de $12.326.748,29. Las oficinas técnicas zonales entregan la información de manera oportuna a los usuarios víctimas de accidentes de tránsito. Las solicitudes de exoneración de tasa SPPAT han aumentado, como consecuencia de cobro de recargos que no se registraban en el año 2020.La DSES revisa y da seguimiento a la Unidad de Atención al Ciudadano sobre el envío de respuestas por parte de la institución a todas las quejas realizadas. Se logró elaborar y aprobar el catálogo de servicios y procesos, un hito importante que dará paso a la elaboración de los manuales de procesos respectivos.</t>
  </si>
  <si>
    <t>Se logró un cumplimiento del 107 % de la programación del segundo trimestre.</t>
  </si>
  <si>
    <t>LA INSTITUCIÓN HA CUMPLIDO CON SUS OBLIGACIONES CON EL PERSONAL ADMINISTRATIVO Y TRABAJADOR, PENSIONES JUBILARES, CON LAS BECAS ESTUDIANTILES</t>
  </si>
  <si>
    <t>andrea diaz</t>
  </si>
  <si>
    <t>Se ha cumplido con la programación, el archivo de varias causas ha resultado en un sobre cumplimiento, es así que el resultado de esta gestión es un 130,5% de ejecución del indicador (106.606 / 81.233). Es necesario indicar que las soluciones procesales guardan relación al tiempo de duración de la investigación establecido en la normativa legal vigente y a las circunstancias especiales del proceso. El mayor número de noticias del delito NDD presentadas en este periodo en las dependencias a nivel nacional son: Robo, Violencia psicológica contra la mujer o miembros del núcleo familiar y Hurto</t>
  </si>
  <si>
    <t>Ing. David Gordillo</t>
  </si>
  <si>
    <t>Programa que aglutina a los procesos de valor agregado del SAE y que están encaminados a cumplir la misión institucional que es la de acreditar organismos de evaluación de la conformidad. Durante el primer trimestre se evidencia un cumplimiento del 80% frente a lo programado, así,  se emitieron 4 acreditaciones a organismos de evaluación de la conformidad de las 5 programados.</t>
  </si>
  <si>
    <t>José Danilo Villares PAZMIÑO</t>
  </si>
  <si>
    <t>ECO. MARCO POSSO Z.</t>
  </si>
  <si>
    <t>Tatiana alvarez</t>
  </si>
  <si>
    <t>Pago del item Maquinarias y Equipos en Azogues.</t>
  </si>
  <si>
    <t>Considerando la emergencia sanitaria en la que se encuentra nuestro país, no se pudo cumplir con la meta programada delos indicadores de la Planificación Estratégica de Desarrollo Institucional del primer semestre 2021, en el área de Vinculación con la Sociedad:</t>
  </si>
  <si>
    <t>la ejecución de este trimestre es 12.192.653.78</t>
  </si>
  <si>
    <t>SOLEDAD AZUA CAMPOS</t>
  </si>
  <si>
    <t>CONSERVACION DE LA INTEGRIDAD ECOLOGICA DE LA BIODIVERSIDAD INSULAR Y MARINA</t>
  </si>
  <si>
    <t>luis eduardo zaldumbide</t>
  </si>
  <si>
    <t>INSTITUTO PUBLICO DE INVESTIGACION DE ACUICULTURA Y PESCA</t>
  </si>
  <si>
    <t>Formulación de objetivos de política pública con pertinencia intercultural para el PND 2021-2025
Sistema de fuentes bibliográficas de pueblos y nacionalidades. Propuesta de política pública de salud intercultural y expediente para el desarrollo económico con identidad de las nacionalidades y pueblos. Levantamiento de módulos de capacitación: Pluralismo jurídico y derechos humanos de nacionalidades y pueblos. Coordinación interinstitucional para talleres de capacitación en materia de derechos de pueblos y nacionalidades y análisis de políticas públicas con pertinencia intercultural. Marco conceptual y metodológico para seguimiento y evaluación de la protección de derechos de y monitoreo de la Agenda CNIPN. Atención a compromisos nacionales e internacionales en materiales de derechos de PIAM</t>
  </si>
  <si>
    <t>Porcentaje del cumplimiento del cronograma de eventos de capacitación</t>
  </si>
  <si>
    <t>La entidad fue creada mediante Decreto Ejecutivo Nro. 29 de 24 de mayo de 2021</t>
  </si>
  <si>
    <t>Pago del item Maquinarias y Equipos en Cuenca.</t>
  </si>
  <si>
    <t>Diego espinoza</t>
  </si>
  <si>
    <t>INSTITUTO DE ALTOS ESTUDIOS NACIONALES (IAEN)</t>
  </si>
  <si>
    <t>Porcentaje de demanda en salud atendida</t>
  </si>
  <si>
    <t>DIRECCION NACIONAL DE REGISTRO DE DATOS PUBLICOS</t>
  </si>
  <si>
    <t>INSTITUTO NACIONAL DE INVESTIGACION EN SALUD PUBLICA INSPI</t>
  </si>
  <si>
    <t>Ramiro Marcelo Torres Tobar</t>
  </si>
  <si>
    <t>FOMENTO Y CONSERVACION DEL PATRIMONIO DEL ECUADOR</t>
  </si>
  <si>
    <t>EDUCACION INICIAL</t>
  </si>
  <si>
    <t>Durante el primer trimestre no se planificó gestionar actividades, considerando que el sistema presupuestario esigef, presentó inconvenientes que no fueron resueltos a tiempo por parte del ente rector Ministerio de Finanzas.</t>
  </si>
  <si>
    <t>EL CIDAP DURANTE EL SEGUNDO TRIMESTRE, DEBIDO A SE TUVO QUE DISPONER DEL PRESUPUESTO PARA EL PAGO DE COMPENSACIÓN POR JUBILACIÓN DE UNA EX SERVIDORA, DE EJECUCIÓN INMEDIATA, EN EL MES DE MARZO EL MEF NOS RESTITUYÓ PARTE DE ESTOS RECURSOS, LOS MISMOS QUE FUERON DISTRIBUIDOS ESPECIALMENTE PARA CUBRIR GASTOS BÁSICOS PARA EL DESEMPEÑO DE LA INSTITUCIÓN.</t>
  </si>
  <si>
    <t>PROYECTOS DE VINCULACIÓN CON LA SOCIEDAD</t>
  </si>
  <si>
    <t>Acuerdos de cooperación suscritos en defensa de los derechos de las personas en situación de movilidad humana, y la mejora en la prestación de servicios consulares y migratorios a nivel nacional e internacional</t>
  </si>
  <si>
    <t>KAROL FIERRO</t>
  </si>
  <si>
    <t>Se cancelaron las remuneraciones del personal mensualmente y se liquidaron contratos de arrastre del ejercicio anterior. Hasta el 31 de marzo no se ha podido ejecutar el PAC a consecuencias de los inconvenientes presentados entre los meses de enero y febrero por el cambio de sistema y posterior retorno al eSigef dispuesto por el MEF.</t>
  </si>
  <si>
    <t>Durante el presente período la disponibilidad del Sistema Oficial de Contratación del Ecuador fue del 100%.</t>
  </si>
  <si>
    <t>FOMENTO PROMOCION ATRACCION MANTENIMIENTO FACILITACION Y EVALUACION DE INVERSIONES</t>
  </si>
  <si>
    <t>Atención requerimientos acceso a información y certificación de documentos, aplicación plan de mejora clima laboral, Implementación del Sistema de Gestión por Procesos en la institución, acciones Comité de Gestión de Calidad de Servicio y el Desarrollo Institucional seguimiento recomendaciones de CGE; documentación procesos sustantivos y adjetivos, Satisfacción usuario externo, atención 1100 incidentes TI</t>
  </si>
  <si>
    <t>1768169530001</t>
  </si>
  <si>
    <t>helena albuja delgado</t>
  </si>
  <si>
    <t>MARTÍN ALEJANDRO PUENTE CALLE</t>
  </si>
  <si>
    <t>Según cronograma de Evaluación Integral Desempeño Docente, aprobado por el Consejo Universitario con Resolución No. 571/2020, se ejecutó un proceso de Evaluación Integral Desempeño Docente durante el primer semestre (enero-junio) del 2021.</t>
  </si>
  <si>
    <t>MAYO. NICOLAY VACA</t>
  </si>
  <si>
    <t>La meta establecida para el segundo trimestre de 2021 fue del 5.316 microempresarios capacitados en competencias digitales y el resultado fue de 5.508 microempresarios capacitados en competencias digitales, obteniendo un 100% de avance en el presente período. El cifras acumuladas, la meta al segundo trimestre fue de 62.031 y el resultado acumulado fue de 64.564 microempresarios capacitados en competencias digitales.</t>
  </si>
  <si>
    <t>en este trimestre no hay programación</t>
  </si>
  <si>
    <t>El porcentaje del cumplimiento de las actividades establecidas en el plan operativo anual (mantenimiento del Sistema de Balizamiento Marítimo, publicación de los avisos a los navegantes, mantenimiento de los instrumentos náuticos, entre otras) es del 63,47% en el primer trimestre del 2021.</t>
  </si>
  <si>
    <t>55</t>
  </si>
  <si>
    <t>andrea viteri</t>
  </si>
  <si>
    <t>ESTE TRIMESTRE CUBRIO PAGOS DEL PRIMER TRIMESTRE DE PERSONAL Y DEUDAS DE PASIVOS POR REGULACIONES PRESUPUESTARIAS Y SE HA REPROGRAMADO EL GASTOS PARA EL SEGUNDO SEMESTRE, EN FUNCION DE LA DISPONIBILIDAD PRESUPUESTARIA Y OPORTUNA ENTREGA DE LA DISPONIBILIDAD QUE REALICE Y ENTREGE EL MINISTERIO DE ECONOMIA Y FINANZAS; ASI COMO, SE AJUSTARA EL MISMO SEGÚN EL PRESUPUESTO QUE SE APRUEBE PARA ESTE AÑO.</t>
  </si>
  <si>
    <t>De acuerdo a información remitida por el Instituto de Investigación mediante oficio 242 I-INV-UAE.21 de fecha 12 de julio, para el segundo trimestre se cuenta con 4 proyectos ejecutados y finalizados, lo que refleja que a pesar de la situación de Pandemia que atraviesa el Ecuador y el Mundo, la Academia sigue aportando con investigación científica que contribuye a la Comunidad Universitaria y genera un impacto positivo en la Sociedad en general.</t>
  </si>
  <si>
    <t>Para garantizar la seguridad ciudadana en el I Semestre la P.N. realiza varias acciones: Nro. Operativo realizado 564,666, Nro. Detenidos delincuencia común 41.972, Nro. Detenidos violencia intrafamiliar 6.514, Armas fuego decomisadas 3.834, Bandas desarticuladas 913, Vehículo recuperado 1.306, Vehículo retenido 6.988, Moto recuperada 1.927, Moto retenida 8.151, Persona revisada 14.118.418; Nro. Detenido por estupefacientes 6.892, Cocaína incautada (gr) 69.015.353,79, Heroína (gr) 114.394,93, Marihuana (gr)  16.581.588,08, Planta marihuana 451, Planta de coca  20,000, Químico Sólido Kg 21.276,19, Químico líquido (Lt) 5.746, Botón seguridad 99.611, Alarma efectiva 118.715, Alarma falsa 19.424, Custodia valores 6.758, Espacio público recuperado 6.527, Visita preventiva comunitaria 1.079.722</t>
  </si>
  <si>
    <t>Protección y conservación de los Socio-Ecosistemas Terrestres y Marinos de Galápagos.</t>
  </si>
  <si>
    <t>DIEGO PUMISACHO</t>
  </si>
  <si>
    <t>Se atendieron 94.417 solicitudes ciudadanas que corresponde asesorias , patrocinios y causas de mediación a nivel nacional, a personas en condición económica, social y cultural de vulnerabilidad o estado de indefensión, garantizando pleno acceso a la justicia en corcordancia con lo establecido en la Constitución de la República del Ecuador y Código Orgánico de la Función Judicial, adicionalemente se
devenga el valor por concepto de operaciones en territorio y la nómina del personal misional y administrativo. Durante el primer trimestre se ejecuto un valor de $ 6.187.783,41 de un codificado de $ 26.638.212,07.</t>
  </si>
  <si>
    <t>I TRIMESTRE: En este periodo se ejecutaron acciones para garantizar el uso efectivo de los recursos y asegurar el cumplimiento de las atribuciones Institucionales. DNAF gestionó la optimización de Cero Papeles mediante quipux, el uso eficiente del presupuesto y la gestión efectivas de sus procesos. DNPGE gestionó la satisfacción del usuario externo, la ejecución del PAI, el cumplimiento de planes de acción para mejora institucional, el porcentaje de trámites actualizados en GOB.EC y la mejora de procesos institucionales priorizados. DNTH gestionó la efectividad de sus procesos. DNT gestionó la calidad del desarrollo y mantenimiento de aplicaciones y el cumplimiento de SLA¿s. DNJ gestionó la efectividad de sus procesos.</t>
  </si>
  <si>
    <t>PARQUE NACIONAL GALAPAGOS</t>
  </si>
  <si>
    <t>Derivaciones Nacionales e Internacionales</t>
  </si>
  <si>
    <t>Kilómetros cuadrados</t>
  </si>
  <si>
    <t>1768097520001</t>
  </si>
  <si>
    <t>CENTRO DE INTELIGENCIA ESTRATEGICA</t>
  </si>
  <si>
    <t>BEP (Barriles equivalentes de Petróleo)</t>
  </si>
  <si>
    <t>Se orientó a incrementar la eficiencia operacional, el proceso de optimización de talento humano del MEF y el uso eficiente del presupuesto del Ministerio de Economía y Finanzas</t>
  </si>
  <si>
    <t>1768160660001</t>
  </si>
  <si>
    <t>El avance de la agenda regulatoria es el 27.78%</t>
  </si>
  <si>
    <t>1160001720001</t>
  </si>
  <si>
    <t>VIGILANCIA Y CONTROL DEL SISTEMA NACIONAL DE SALUD</t>
  </si>
  <si>
    <t>Durante el segundo trimestre del 2021 se ejecutaron acciones de apoyo, en el marco de la planificación operativa anual, que permitieron consolidar la estructura organizacional y mejorar los procesos administrativos del Consejo de la Judicatura.</t>
  </si>
  <si>
    <t>NUMERO DE PROYECTOS DE VINCULACION</t>
  </si>
  <si>
    <t>OFERTA ACADÉMICA DE GRADO (UNA Carrera nueva ofertada)
OFERTA ACADÉMICA DE POSGRADO (DIEZ programas de posgrado ofertados)</t>
  </si>
  <si>
    <t>La programación y resultado de cada trimestre no son acumulables, 290.579 niños y niñas de 3 y 4 años matriculados en instituciones educativas de educación ordinaria, de todos los sostenimientos en el periodo escolar 2020-2021 (Sierra) y 2021-2022 (Costa). Fuente: Archivo Maestro de Instituciones Educativas - AMIE, periodo 2020 - 2021 (sierra) y Gestión de Inscripción y Asignación - GIA, periodo 2021-2022 (costa), 05-jul-2021</t>
  </si>
  <si>
    <t>RENAN STALIN RUIZ CUASQUER</t>
  </si>
  <si>
    <t>Seguridad operacional y de la aviación civil</t>
  </si>
  <si>
    <t>Se obtuvo el 22,70% de ejecución presupuestaria, devengando 998.427,48 del presupuesto codificado</t>
  </si>
  <si>
    <t>Acreditaciones Atendidas</t>
  </si>
  <si>
    <t>Ricardo Miranda</t>
  </si>
  <si>
    <t>La gestión del personal técnico como unidades de apoyo aportan indirectamente en la ampliación y rehabilitación de vías, anillos viales, entre otros</t>
  </si>
  <si>
    <t>SIGUIENDO CON LA PLANIFICACIÓN ESTABLECIDA PARA EL PERIODO CORRESPONDIENTE LA INSTITUCIÓN HA REALIZADO LA EJECUCIÓN DE LAS METAS PROGRAMAS PARA EL PRIMER TRIMESTRE, PESE A LA MODALIDAD DE TELETRABAJO QUE SE MANTIENE LOS PROCESOS SE SIGUEN EJECUTANDO EN CADA UNA DE LAS ÁREAS, POR LO QUE HEMOS OBTENIDO  UN 21.35% DEL PRIMER TRIMESTRE.</t>
  </si>
  <si>
    <t>1768157520001</t>
  </si>
  <si>
    <t>En el segundo trimestre de 2021 concluyeron 17 supervisiones y dos que continuaron en proceso.</t>
  </si>
  <si>
    <t>miguel cevallos herrera</t>
  </si>
  <si>
    <t>En el presente trimestre la Dirección Técnica de Laboratorios de Vigilancia y Referencia Nacional, ha cumplido con los tiempos de respuesta de entrega de resultados acorde a lo establecido al portafolio de servicios, para la ejecución de pruebas especializadas de los laboratorios de los Centros de Referencia Nacional realizando un total de 527,568 pruebas especializadas.</t>
  </si>
  <si>
    <t>CPA. LILIANA CORDOVA</t>
  </si>
  <si>
    <t>marcos david oviedo rodriguez</t>
  </si>
  <si>
    <t>verónica janneth garcía ibarra</t>
  </si>
  <si>
    <t>Se otorga el permiso de operación a AIR CANADA (Acuerdo N° 006/2021 CNAC de 4 de febrero de 2021), para operar hasta 3 frecuencias semanales en la ruta Toronto-La Habana y/o Quito-Toronto durante 3 años. Y a EQUINOX AIR SAS (Acuerdo 007/2021 CNAC de 05 de marzo de 2021) para operar con 66 frecuencias semales en la ruta Quito-Guayaquil-Quito, durante 5 años.</t>
  </si>
  <si>
    <t>VICEMINISTERIO DE MOVILIDAD HUMANA</t>
  </si>
  <si>
    <t>miguel castillo</t>
  </si>
  <si>
    <t>VIGILANCIA Y CONTROL SANITARIO DEL SECTOR AGROPECUARIO</t>
  </si>
  <si>
    <t>1768157440001</t>
  </si>
  <si>
    <t>La ejecución de 24,37% en el segundo trimestre sobrepasa la meta programada de 22%, lo cual contiribuye al cumplimiento de la misión y visión del CNE. En términos globales, el Plan Operativo Anual (POA) del año fiscal 2021  al 30 de Junio fue de $ 28, 433,841.90  de los cuales ejecutó  el valor acumulado de USD 12,170,307.88 durante el primer semestre.</t>
  </si>
  <si>
    <t>CRISTIAN TINAJERO JIMÉNEZ</t>
  </si>
  <si>
    <t>MISION F.A.O. EN EL ECUADOR</t>
  </si>
  <si>
    <t>Atención integral a niños, niñas y adolescentes y personas en situación de movilidad humana</t>
  </si>
  <si>
    <t>24,24% de ejecución presupuestaria alcanzada
25% de cumplimiento del Plan Estratégico de Mejora del Clima Laboral
73,25% de optimización de cero papeles con el sistema de gestión documental Quipux
100% de cumplimiento de planes de acción de mejora de la gestión institucional</t>
  </si>
  <si>
    <t>DESARROLLO INFANTIL</t>
  </si>
  <si>
    <t>CONSTITUYE EL NÚMERO DE PROYECTOS QUE SE VIENEN EJECUTANDO PROPORCIONADO POR LA DIRECCIÓN DE VINCULACIÓN A PESAR DE LAS LIMITACIONES FINANCIERAS DEL MEF Y SENESCYT. CABE INDICAR QUE PARA EL SEGUNDO SEMESTRE SE ESTÁN MODIFICANDO Y REPROGRAMANDO LOS PROYECTOS EN FUNCIÓN DE LAS POLÍTICAS DEL VICERRECTORADO DE INVESTIGACIÓN Y VINCULACIÓN; ASI COMO LA EMERGENCIA SANITARIA, ADICIONALMENTE EL CUMPLIMIENTO DE ESTOS PROYECTOS QUE IMPACTAN EN LA META ESTA SIENDO AFECTADA POR LAS REGULACIONES PRESUPUESTARIAS Y ENTREGA DE RECURSOS FINANCIEROS POR EL MINISTERIO DE ECONOMÍA Y FINANZAS Y LA APROBACIÓN DEL PRESUPUESTO EN ESTE AÑO.</t>
  </si>
  <si>
    <t>Dificultades implementación sistema SINAFIP, posterior retorno a ESIGEF a partir del 22 de febrero dispuesto por MEF, retraso en ejecución de actividades unidades sustantivas y presupuesto de actividades emblemáticas para PGE, se reprograma su cumplimiento en siguientes períodos trimestrales, para no afectar la programación anual de metas.
Principales resultados:
*1.332 Procesos judiciales finalizados Patrocinio Nacional
*75,82% (USD 1.812.654,00) monto evitado al Estado en arbitrajes nacionales
*100% (USD 8.180.000,00) de monto evitado al Estado por pago de reparaciones
*88 casos en materia de Derechos Humanos atendidos
*108 Pronunciamientos emitidos a consultas ingresadas
*29 Informes de control de contratos emitidos
*Análisis de 2 proyectos de Ley
*339 Procesos de mediación finalizados</t>
  </si>
  <si>
    <t>SECRETARIA DE DERECHOS HUMANOS</t>
  </si>
  <si>
    <t>Se cumplió con la programación del primer trimestre.</t>
  </si>
  <si>
    <t>* Se alcanzó el 32% de ejecución del Plan Anual de Inversión, alineado a los objetivos y metas del Plan Nacional de Desarrollo.
*Se cumplió con el 50% de eficiencia del Sistema Nacional de Información para el PND y de las herramientas informáticas que forman parte del Sistema Nacional de Planificación Participativa SNDPP.
* Se desarrollaron  las directrices de Planificación Institucional para el Ingreso de la Programación Anual de la Planificación (PAP) 2021 en el Módulo de Planificación del Sistema Integrado de Planificación e Inversión Pública ¿ SIPeIP.
* Análisis sobre la ¿Propuesta de Normativa Técnica secundaria de planificación Territorial y Estrategias Operativas relacionada con el uso y gestión del suelo en la escala nacional, municipal y municipal metropolitana¿</t>
  </si>
  <si>
    <t>DESARROLLO SUSTENTABLE DEL SECTOR ARTESANAL</t>
  </si>
  <si>
    <t>Información registrada según reporte esigef a Marzo 2021 y anexo validado por Jefe de Presupuesto</t>
  </si>
  <si>
    <t>UNIVERSIDAD NACIONAL DE EDUCACION UNAE</t>
  </si>
  <si>
    <t>Proyectos ejecutados on la participación de la colectividad</t>
  </si>
  <si>
    <t>SEGUIMIENTO Y EJECUCIÓN DE LOS PROYECTOS DEL PRIMER TRIMESTRE 2021 DEL PLAN NACIONAL DE INTEGRIDAD PÚBLICA Y LUCHA CONTRA LA CORRUPCIÓN 2019-2023, GRUPOS DE TRABAJO AUTOEVALUACIÓN, JURÍDICO, CAPACITACIÓN Y PARTICIPACIÓN CIUDADANA, REDISEÑO DE LA ESTRUCTURA ORGANIZACIONAL Y REFORMA AL ESTATÚTO ORGÁNICO POR PROCESOS DE LA SECRETARÍA TÉCNICA DEL COMITÉ DE COORDINACIÓN DE LA FTCS, ELABORACIÓN DE PLANES (PAC-POA-PRESUPUESTO) 2021, SEGUIMIENTO Y DESARROLLO DE LA PÁGINA WEB INSTITUCIONAL QUE CONTENGA CANALES DE DENUNCIA Y SE VINCULEN DIRECTAMENTE A LAS ENTIDADES QUE CONFORMAN LA FTCS, SEGUIMIENTO Y ACCIONES A LAS DENUNCIAS PRESENTADAS EN LA SECRETARÍA TÉCNICA SOBRE EN TEMAS RELACIONADOS A CORRUPCIÓN, ENVÍO DE INFORMACIÓN SOLICITADA POR LA CIUDADANIA SOBRE ACCIONES REALIZADAS EN LA FTCS.</t>
  </si>
  <si>
    <t>El Consejo de Comunicación realizó diferentes actividades a través de medios digitales, en el marco de sus atribuciones y responsabilidades, con la finalidad de dar cumplimiento a la Planificación Operativa Anual y a su vez al Plan Estratégico vigente. Se ha dado continuidad a la prestación de los servicios a pesar de las limitantes por la pandemia que atraviesa el país. Los recursos ejecutados corresponden principalmente al pago de los servicios básicos y contrataciones vinculadas con la operación propia de la Institución.</t>
  </si>
  <si>
    <t>Número de proyectos de vinculación con la sociedad en desarrollo de la institución.</t>
  </si>
  <si>
    <t>1768143140001</t>
  </si>
  <si>
    <t>Luis MICHILENA</t>
  </si>
  <si>
    <t>En este programa se cumple con lo programado, que corresponde a procesos de fortalecimiento de capacidades de gestión implementación de políticas de desarrollo urbano y hábitat, a través de la difusión, socialización de metodologías, procesos, procedimientos e instrumentos técnicos vinculados en lo principal a la Agenda Urbana Nacional y a regulaciones, normativas técnicas y herramientas complementarias implementadas para el desarrollo urbano y el hábitat.</t>
  </si>
  <si>
    <t>En los trimestres Abril - Junio 2021 se encuentran vigentes 25 proyectos en modalidad presencial/virtual (vía televinculación), de los cuales 6 se consideran de servicio comunitario (consultorios de atención gratuita), que consideran la participación directa de la colectividad. No. Beneficiarios atendidos Abril - Junio 2021: Fac. Educación 612, Fac. Políticas 2 875, Fac. Ingeniería 1 212, Fac. Salud 1 524</t>
  </si>
  <si>
    <t>pATRICIA ATIAGA V.</t>
  </si>
  <si>
    <t>1760009450001</t>
  </si>
  <si>
    <t>1768192000001</t>
  </si>
  <si>
    <t>0560001270001</t>
  </si>
  <si>
    <t>FOMENTO AL DESARROLLO Y DIFUSION CULTURAL</t>
  </si>
  <si>
    <t>Se cuenta con:
Graduados en modalidad a Distancia - 988 graduados 
Graduados en los programas de Posgrados - 38 graduados</t>
  </si>
  <si>
    <t>PERIODOS DE TITULACIÓN REZAGADOS POR PANDEMIA COVID-19, INFORME DE OUDE OFICIO UCE-SG-OUDE-2021-0279-O</t>
  </si>
  <si>
    <t>Las unidades de apoyo a través de la gestión del personal técnico han conseguido que se pueda realizar el mantenimiento de 7.373,72 km de la Red Vial Estatal.</t>
  </si>
  <si>
    <t>ASEGURAMIENTO DE DISPONIBILIDADES DE RECURSOS PARA PROCESOS DE RESOLUCIÓN BANCARIA</t>
  </si>
  <si>
    <t>omar arellano  lopez</t>
  </si>
  <si>
    <t>SE CUMPLIO CON LA PROGRAMACION TRIMESTRAL</t>
  </si>
  <si>
    <t>Se cumplió con la planificación operativa.</t>
  </si>
  <si>
    <t>PRESIDENCIA DE LA REPUBLICA</t>
  </si>
  <si>
    <t>Se gestionaron 95 documentos normativos de los 250 que se planificaron para el año 2021 (los 250 planificados se dividen en: 68 de arrastre del plan 2020, 150 del plan 2021 y 32 para retiro o confirmación). Se atendieron 8190 solicitudes de certificados de reconocimiento de 8193 ingresadas. Se emitieron 55 certificados de conformidad, el total planificado para todo el año es de 400 certificados, este valor se calculó con base en los históricos y tomando en cuenta la emergencia sanitaria. Se realizaron 268 verificaciones de contenido neto a nivel nacional.</t>
  </si>
  <si>
    <t>Tasa de Resolución</t>
  </si>
  <si>
    <t>1768192510001</t>
  </si>
  <si>
    <t>LOGROS: Se registraron 33.432 niños tamizados por el MSP. 
NUDOS CRITICOS: La incidencia de la SARSCOV2 o COVID19, disminuye la asistencia para la toma de la muestra del tamizaje</t>
  </si>
  <si>
    <t>El promedio trimestral del Índice de Gestión Estratégica (IGE) es del 94,51%; en el último mes (marzo) el IGE es del 97,43%, lo que sitúa al INEN en la segunda posición entre las instituciones del sector de Producción, Comercio Exterior, Inversiones y Pesca. Se atendieron 84 requerimientos realizados a la Dirección de Asesoría Jurídica. Se realizaron 222 publicaciones en redes sociales, 18 boletines informativos para la ciudadanía, y se enviaron 11 flashes informativos al personal del INEN (comunicaciones internas). Además se capacitó a 40 servidores conforme al Plan de Capacitación Institucional vigente. El 5,41% de los servidores que laboran en el INEN son personas con discapacidad.</t>
  </si>
  <si>
    <t>Al segundo trimestre la Dirección General de Registro Civil, Identificación y Cedulación ha alcanzado los siguientes resultados: Ciudadanos cedulados en el sistema biométrico (cédula única) 239.402 (fuente GPR)
Inscripciones de nacimiento 128.142 (fuente GPR)
Producción del documento de viaje (Pasaportes Ordinarios) 230.630 (fuente GPR)
Número de Certificados Digitales de firma electrónica emitidos 51.733 (fuente GPR)</t>
  </si>
  <si>
    <t>1260001110001</t>
  </si>
  <si>
    <t>ING. HUGO PESANTEZ</t>
  </si>
  <si>
    <t>0960002510001</t>
  </si>
  <si>
    <t>DIANA MOLINA CARRERA</t>
  </si>
  <si>
    <t>Christian alvarado</t>
  </si>
  <si>
    <t>A junio 2021 se registra 23,082 estudiantes regulares matriculados en pregrado.</t>
  </si>
  <si>
    <t>Rossman Camacho</t>
  </si>
  <si>
    <t>En el año 2020 se cumplió con el 100% del ahorro programado en las contrataciones realizadas a través de la herramienta de catálogo electrónico.</t>
  </si>
  <si>
    <t>Se gestionó las actividades para impulsar el fortalecimiento institucional.</t>
  </si>
  <si>
    <t>Principales Logros: En el año 2021 (corte 31 de marzo) se han aprobado un total de 15 contratos de inversión por un monto de $ 210,79MM, correspondiente a los sectores acuacultura, turismo, agricultura, servicio de recreación,  manufactura,  transporte y almacenamiento, con un impacto de generación de 1.639 empleos potenciales a generarse en los siguientes años.</t>
  </si>
  <si>
    <t>María Dolores Vélez Ponce</t>
  </si>
  <si>
    <t>El presupuesto se ejecutó en el 24.18% conforme las necesidades institucionales de operatividad. En las cuales se registraron pagos para cubrir servicios básicos, logística de movilización asi también para cubrir los gastos de remuneraciones del personal administrativo y beneficios de nómina.</t>
  </si>
  <si>
    <t>VINICIO ACURIO</t>
  </si>
  <si>
    <t>1760009020001</t>
  </si>
  <si>
    <t>DIEGO ALMEIDA VALENCIA</t>
  </si>
  <si>
    <t>martha aguirre</t>
  </si>
  <si>
    <t>Según la información del responsable del área de investigación, la meta para el presente periodo se mantiene, dando origen en el treimentre a lo que resta del año y la implementación de los proyectos de investigación.</t>
  </si>
  <si>
    <t>VIGILANCIA Y CONTROL FITO Y ZOOSANITARIO DEL SECTOR AGROPECUARIO</t>
  </si>
  <si>
    <t>La Dirección de Vinculación informa que se han planificado y aprobado  un total de 29 proyectos de vinculación, sin embargo, en el segundo trimestre se han cerrado 4 proyectos de vinculación con resultados en proceso de socialización.</t>
  </si>
  <si>
    <t>ADMINISTRACION DEL SISTEMA NACIONAL DE LAS FINANZAS PUBLICAS</t>
  </si>
  <si>
    <t>El sistema en Gasto Permanente está incluyendo el programa 77 que únicamente tiene gasto no permanente (grupo 7 y 8), por tal motivo se debió
repartir  los  valores  codificado  y  devengado  entre  los dos programas para poder registrar la información en el sistema.   Pero hay que indicar que de acuerdo a la i n f o r m a c i ó n  d e l  E - s i g e f  e l  p r o g r a m a  ( 0 1 )  ADMINISTRACION CENTRAL  el  total codificado para el presente trimestre es de $ 6.426.522,25 con un devegado de $ 1.113.498,45, equivalente a una ejecución del 35.09%.</t>
  </si>
  <si>
    <t>Continúan ejecutándose obras en las provincias beneficiadas del programa: Esmeraldas, Manabí y Santo Domingo de los Tsálchilas.</t>
  </si>
  <si>
    <t>1069 alumnos graduados en el tercer nivel (780 profesionales) y cuarto nivel (289 profesionales. Se encuentran registrados 8858 estudiantes de grado y 775 estudiantes de postgrado.</t>
  </si>
  <si>
    <t>LOS PROYECTOS DE INVESTIGACIÓN SE ENCUENTRAN PLANIFICADOS CON FINANCIAMIENTO DE INVERSIÓN, SE ENCUENTRAN EN ESPERA DE APROBACIÓN D ELA ESTRUCTURA EN EL ESIGEF POR PARTE DEL MEF. EXISTEN 10 PROYECTOS DE INVESTIGACION GANADORES DE CONVOCATORIA INTERNA CON FINANCIAMIENTO EN GASTO CORRIENTE</t>
  </si>
  <si>
    <t>juan carlos villacis quiñonez</t>
  </si>
  <si>
    <t>VALORACION FORTALECIMIENTO Y REVITALIZACION DE LOS IDIOMAS CIENCIAS Y SABERES ANCESTRALES</t>
  </si>
  <si>
    <t>En el primer semestre (enero-junio) del ejercicio fiscal 2021 se alcanzaron los siguientes resultados: La página web institucional ha tenido 28.406 visitas; el OPAC (Online Public Access Catalog) ha facilitado la consulta en línea a 341 usuarios de la Biblioteca Especializada del IPGH; se prestó asesoramiento para la presentación de 5 propuestas de estudios científicos para envió al PAT (Programa de Asistencia Técnica) de la Secretaría General del IPGH y se llevaron a cabo 26 eventos on line en temas de Cartografía, Geografía, Geofísica e Historia, con un total de 1.454 participantes, estos eventos tanto planificados como ejecutados se encuentran publicados en la página web institucional www.ipgh.gob.ec.</t>
  </si>
  <si>
    <t>1760001470001</t>
  </si>
  <si>
    <t>martha suarez</t>
  </si>
  <si>
    <t>1760001980001</t>
  </si>
  <si>
    <t>1768192940001</t>
  </si>
  <si>
    <t>Al culminar el primer semestre la institución cuenta con 54 proyectos de investigación , los mismos que tienen incidencia en la zona de la costa ecuatoriana y otras zonas del país; además se cuentacon  50 publicaciones científicas de impacto mundial y 54 pubicaciones de impacto regional, 163 participaciones en ponencias nacionales  internacionales, se publicaron 17 libros</t>
  </si>
  <si>
    <t>proyectos de vinculación ejecutados</t>
  </si>
  <si>
    <t>Gestionar acciones para el levantamiento, depuración, interconectividad e intercambio de la información de los hogares que se encuentran clasificados en los deciles de 1 al 3.</t>
  </si>
  <si>
    <t>1760000660001</t>
  </si>
  <si>
    <t>1768143650001</t>
  </si>
  <si>
    <t>SE CUENTA CON 6 PROYECTOS DE VINCULACIÓN, CON LOS CUALES SE HA BENEFICIADO A 29720 PERSONAS, DE LAS CUALES 300 SON CON DISCAPACIDADES ESPECIALES, MISMA QUE HABITAN EN LAS ZONAS DE INFLUENCIA ESCOGIDAS EN LOS DIFERENTES PROGRAMAS DE VINCULACIÓN QUE OFRECE LA INSTITUCIÓN A NIVEL CANTONAL Y PROVINCIAL.</t>
  </si>
  <si>
    <t>Según documento UTN-CUICYT-D-2021-053-M del 12 05 2021 suscrito por el Director del CUICYT. Se presentará ejecución una vez que se ejecute la Convocatoria Investiga del indicador número de investigaciones realizadas. Además se presentan otros indicadores planificados: Número de publicaciones(obras de relevancia) 1T= 47, 2T=48, 3T=47, 4T= 48. Total anual 190 y Número de grupos de investigación:1T=50. Adicionalmente la ejecución  del primer trimestre presenta dos indicadores: Número de publicaciones obras relevancia=25, Número de grupos de investigación=50</t>
  </si>
  <si>
    <t>ALISTAMIENTO OPERACIONAL DE LAS FUERZAS ARMADAS</t>
  </si>
  <si>
    <t>Ing. Joffre García López</t>
  </si>
  <si>
    <t>1768155900001</t>
  </si>
  <si>
    <t>1660012180001</t>
  </si>
  <si>
    <t>Las actividades de gestión institucional han sido cumplidas en su totalidad con el personal de la Misión FAO que brinda apoyo administrativo y de servicios generales a la Organización (FAO). Resaltar que la Misión FAO en Ecuador únicamente cuenta con fondos en Administración Central, grupo de gasto 51 para pago de nómina de los 4 funcionarios en el distributivo. Se ha ejecutado un 44% del presupuesto hasta este segundo semestre enero - junio 2021.  Se espera en el siguiente trimestre ejecutar más del presupuesto por pago de décimo cuarto.</t>
  </si>
  <si>
    <t>POR EL TEMA DE LA PANDEMIA,Y LAS ELECCIONES DE LAS NUEVAS AUTORIDADES DE LA UNIVERSIDAD, LOS PROYECTOS DE INVESTIGACION SE HAN POSTERGADO A PARTIR DEL SEGUNDO SEMESTRE 2021 DE SER EL CASO</t>
  </si>
  <si>
    <t>Nuevo programa de gasto permanente creado en el segundo trimestre del presente ejercio fiscal</t>
  </si>
  <si>
    <t>FORTALECIMIENTO DE LA ECONOMIA POPULAR Y SOLIDARIA</t>
  </si>
  <si>
    <t>1760001710001</t>
  </si>
  <si>
    <t>Conservación y utilización sustentable de los Recursos Naturales</t>
  </si>
  <si>
    <t>ING. LUCIA VILLALOBOS</t>
  </si>
  <si>
    <t>Este programa permite la generación de operaciones estadísticas - OE y su publicación en función del Calendario Estadístico 2021. En el primer trimestre se planificó publicar (26) OE; sin embargo, se publicaron (22), ya que el Índice de Producción de la Industria Manufacturera-IPI-M no fue publicado en los meses: enero, febrero y marzo, debido a una afectación en la serie histórica y las metodologías de imputación utilizadas, dado que por la pandemia, existió un incremento de empresas que no proporcionaron información necesaria, se prevé gestionar ante el CONEC su suspensión con base al análisis técnico desarrollado. Por otro lado, el Registro Estadístico de Recursos y Actividades Salud 2019 no se publicó, puesto que el INEC no recibió la información necesaria por parte de MSP e IESS.</t>
  </si>
  <si>
    <t>NUMERO DE PROYECTOS DE INVESTIGACION</t>
  </si>
  <si>
    <t>PROGRAMAS Y/O PROYECTOS DE VINCULACIÓN GESTIONADOS.</t>
  </si>
  <si>
    <t>La ejecución de metas del 29,64% en el segundo trimestre, garantiza los procesos electorales de manera transparente, eficiente, inclusiva en todas sus fases, además de una promoción electoral, fiscalización y participación política en igualdad de condiciones, reflejadas en el proceso electoral Elecciones Generales 2021.</t>
  </si>
  <si>
    <t>1768146750001</t>
  </si>
  <si>
    <t>1760001200001</t>
  </si>
  <si>
    <t>Gestión universitaria con normalidad</t>
  </si>
  <si>
    <t>EDGAR RAMIRO PAZMIÑO ORELLANA</t>
  </si>
  <si>
    <t>78</t>
  </si>
  <si>
    <t>Juan gutierrez</t>
  </si>
  <si>
    <t>María EVELINA VEGA CHAMBA</t>
  </si>
  <si>
    <t>Ing. Dalila Judith tapia tipan</t>
  </si>
  <si>
    <t>Recuperación y protección del medio ambiente</t>
  </si>
  <si>
    <t>INSTITUTO NACIONAL DE METEOROLOGIA E HIDROLOGIA - INAMHI</t>
  </si>
  <si>
    <t>Durante el primer trimestre del 2021 se ejecutaron acciones de apoyo, en el marco de la planificación operativa anual, que permitieron consolidar la estructura organizacional y mejorar los procesos administrativos del Consejo de la Judicatura.</t>
  </si>
  <si>
    <t>ing. Elsy valarezo tobar</t>
  </si>
  <si>
    <t>1768061330001</t>
  </si>
  <si>
    <t>Cristina santamaria</t>
  </si>
  <si>
    <t>INSTITUTO DE FOMENTO A LA CREATIVIDAD E INNOVACIÓN</t>
  </si>
  <si>
    <t>CONSEJO NACIONAL PARA LA IGUALDAD INTERGENERACIONAL</t>
  </si>
  <si>
    <t>1760013210001</t>
  </si>
  <si>
    <t>En este primer trimestre el Consejo Nacional de Salud, ha logrado desarrollar sus actividades de manera eficiente, contribuyendo con la construcción, fortalecimiento y sostenibilidad del Sistema Nacional de Salud y la correcta aplicación de las Política públicas, normas e instrumentos técnicos en el marco de la Ley Orgánica del Sistema Nacional de Salud y su reglamento, generando productos que evidencian la gestión de las Comisiones Nacionales de: Medicamentos y Recursos Humanos.</t>
  </si>
  <si>
    <t>PABLO FERNANDO ACOSTA ROMO</t>
  </si>
  <si>
    <t>Se puso en ejecución contratos de servicios necesarios como la emisión de pasajes aéreos nacionales, servicio de internet, mantenimiento vehículos, adquisición de suministros de oficina, aseo y limpieza, con el objetivo de brindar espacios adecuados y recursos necesarios. Se continuó con la gestión del Manual de Descripción, Valoración y Clasificación de Puestos SPPAT. Se realizaron capacitaciones al personal e inducciones para el desarrollo de competencias y habilidades de los servidores.</t>
  </si>
  <si>
    <t>IV TRIMESTRE: Año 2020 (Octubre - Diciembre): Se realizaron 7 estudios científico técnicos sobre a) redes experimentales de arrastre de fondo artesanal en la localidad de Palmar-provincia de Santa Elena, b) Estimación hidroacústica de los principales peces pelágicos pequeños, c) muestreo para el arte de pesca chinchorro de playa en Ecuador, e) Protocolo de obtención de datos de peces pelágicos pequeños. f)Desembarque Peces Pelágicos Pequeños, g) Informe Nacional Ecuador 2019; pesca y aspectos biológicos del calamar gigante volador (Dosidicus gigas) en aguas ecuatorianas.</t>
  </si>
  <si>
    <t>AGENCIA NACIONAL DE REGULACIÓN Y CONTROL DEL TRANSPORTE TERRESTRE, TRÁNSITO Y SEGURIDAD VIAL</t>
  </si>
  <si>
    <t>Políticas públicas económicas y financieras.</t>
  </si>
  <si>
    <t>200 proyecto de investigación en desarrollo y 23 concluidas. 8 proyectos de investigación cuentan con contraparte de empresas nacionales e internacionales. 95 publicaciones científicas indexadas en SCOPUS/WoS realizadas por profesores. 11 propuestas presentadas para captación de fondos no reembolsables.</t>
  </si>
  <si>
    <t>76</t>
  </si>
  <si>
    <t>SERVICIO DE RENTAS INTERNAS -SRI</t>
  </si>
  <si>
    <t>1760005890001</t>
  </si>
  <si>
    <t>Porcentaje de Facilitación en la Nacionalización de Mercancías en el Control Concurrente</t>
  </si>
  <si>
    <t>Se obtuvo el 46.18% de ejecución presupuestaria, devengando USD 4.640.514,82 del presupuesto asignado</t>
  </si>
  <si>
    <t>Memorando No. UPEC-DIIV-2021-289-M,. En el segundo trimestre del 2021 se ha publicado 2 artículo científico en base de datos de alto impacto, se encuentran ejecutados o proceso de cierre 4 proyectos del año 2021  y en proceso de ejecución 17 proyecto que han sido aprobados en años anteriores. Adicionalmente se está trabajando para el segundo trimestre con 6 proyectos de financiamiento externos</t>
  </si>
  <si>
    <t>AGENCIA DE REGULACION Y CONTROL DE ENERGIA Y RECURSOS NATURALES NO RENOVABLES</t>
  </si>
  <si>
    <t>EJERCICIO DE LOS DERECHOS CONSTITUCIONALES Y DERECHOS HUMANOS</t>
  </si>
  <si>
    <t>En este periodo se gestionó entre otros: 
- 17 asistencias técnicas en diferentes temáticas vinculadas con el Consejo de Comunicación.
- Diseño e implementación de guías orientadas al tratamiento periodístico y comunicacional en diferentes ejes vinculados con género, niños, niñas y adolescentes y violencia e interculturalidad.
- Diseño de 2 herramientas para la protección de trabajadores de la comunicación en procesos electorales.
- 1 investigación de "La mujer en la Ópera: Wagner a contracorriente".
- Desarrollo de 4 herramientas periodísticas para el desarrollo del sistema integral para protección de los trabajadores de la comunicación.
- 9 actividades académicas. 
- 2 espacios de diálogo.
- 2 publicaciones institucionales.</t>
  </si>
  <si>
    <t>LOGROS: se registraron 70.834 niños tamizados por el MSP. 
NUDOS CRÍTICOS: La incidencia de la SARSCOV2 o COVID19, disminuye la asistencia para la toma de la muestra del tamizaje, además el personal de salud esta destinado a la vacunación COVID por lo cual ha empezado a disminuir el número de niños tamizados por día.</t>
  </si>
  <si>
    <t>La planificación no se registra lineal debido a que los valores corresponden a la programación de las metas de todas las actividades del programa 01; entre estas se encuentra la dirección de infraestructura, donde sus metas PAPP están planificadas para el segundo semestre del año. El cumplimiento de  metas y actividades de la gestión habitual institucional (grupos 51 y 53) son lineales en todos los meses.</t>
  </si>
  <si>
    <t>En el segundo trimestre del 2021 se han resuelto  o finalizado el 73.31% de casos de Derechos Humanos y de la Naturaleza que han ingresado a la DPE desde el año 2013, es así que se cumple con el 94% de la meta planificada.</t>
  </si>
  <si>
    <t>El indicador corresponde a volumen de exportación de crudo en el segundo trimestre del año 2021.</t>
  </si>
  <si>
    <t>Año 2021 (Abril - Junio) Se registró una ejecución presupuestaria de 22.90% a junio 2021, 75% Porcentaje de cumplimiento de planes de acción de mejora de la gestión institucional, 67.05 % Porcentaje de optimización Cero Papeles con el Sistema de Gestión Documental Quipux, 41% Porcentaje de Cumplimiento del Plan Estratégico de Mejora del Clima Laboral.</t>
  </si>
  <si>
    <t>UNIVERSIDAD DE INVESTIGACIÓN DE TECNOLOGÍA EXPERIMENTAL YACHAY</t>
  </si>
  <si>
    <t>UNIVERSIDAD TECNICA DE COTOPAXI</t>
  </si>
  <si>
    <t>Gastos administrativos: Servicios básicos, remuneraciones al personal, fumigaciones de las instalaciones de la institución, pago de alícuotas y parqueaderos, tasas y contribuciones, dietas a los consejeros del Pleno, movilización y viáticos para el cumplimiento de las actividades institucionales.</t>
  </si>
  <si>
    <t>En el segundo trimestre del ejercicio fiscal 2021, se han cumplido con las actividades programadas y planificadas.</t>
  </si>
  <si>
    <t>Se ejecuta el 25.48% de lo programado, que contempla pagos de personal, servicios básicos, instalación, mantenimiento y reparaciones, seguridad y vigilancia, servicio de limpieza especializada de los laboratorios y otros rubros propios de la gestión institucional.</t>
  </si>
  <si>
    <t>La programación y resultado de cada trimestre no son acumulables, 895.043 estudiantes de bachillerato matriculados en instituciones educativas fiscales en el periodo escolar 2020-2021 (Costa y Sierra), fuente Archivo Maestro de Instituciones Educativas - AMIE, 31-mar-2021.</t>
  </si>
  <si>
    <t>Investigaciones cientificas ejecutadas</t>
  </si>
  <si>
    <t>Se habilitó la estructura programática para la convalidación de certificaciones presupuestarias. La documentación habilitante se encuentra en proceso de mediación y cierre de los contratos de consultoría de estudios y diseño de proyectos (contratos Nro. 107-MINEDUC-2021, 037-MINEDUC-2021, 105-MINEDUC-2021, 101-MINEDUC-202).</t>
  </si>
  <si>
    <t>GABRIELA MUÑOZ JARAMILLO</t>
  </si>
  <si>
    <t>JACQUELINE JADAN ORTEGA</t>
  </si>
  <si>
    <t>1768007390001</t>
  </si>
  <si>
    <t>Shirley salazar gordillo</t>
  </si>
  <si>
    <t>El avance está en función de las metas planteadas. El 23% de cumplimiento corresponde a los gastos de personal (procesos gobernantes, sustantivos y adjetivos), pagos de bienes y servicios, pólizas de seguros (vehículos). El 6% que no se cumplió corresponde  a la reprogramación de los recursos de transporte institucional para los servidores de grupos prioritarios debido a la modalidad de teletrabajo,  falta de financiamiento por parte de MEF, optimización de actividades, y actividades en proceso contractual.</t>
  </si>
  <si>
    <t>Actores de la Economía Popular y Solidaria fortalecidos</t>
  </si>
  <si>
    <t>cristina elizabeth montenegro arias</t>
  </si>
  <si>
    <t>jaime diaz</t>
  </si>
  <si>
    <t>1768188080001</t>
  </si>
  <si>
    <t>andrea paola villota garcia</t>
  </si>
  <si>
    <t>Maria Elena Nieto</t>
  </si>
  <si>
    <t>Dificultades debido a la implementación del sistema SINAFIP, posteriormente el retorno a ESIGEF a partir del 22 de febrero de 2021, dispuesto por MEF, retrasando la ejecución de actividades valoradas.
Los principales resultados fueron:
*Asesoría Jurídica: 6 respuestas a solicitudes con requisitos legales; 80 asesorías institucionales con informe o criterio jurídico
*Coordinación Institucional:  27 actividades ejecutadas Plan de Comunicación Estratégica
*Secretaría General: 3.563 copias certificadas y certificaciones entregadas 
*Talento Humano: 14 eventos de capacitación realizados
*Administrativa: 14 Mantenimientos vehiculares; 1 Mantenimiento informático; 4.347 soportes a usuarios; 151 Órdenes de gasto despachadas
*Financiero: 92 Ingresos procesados por recaudación de mediación</t>
  </si>
  <si>
    <t>Se cumplió lo programado para el segundo trimestre</t>
  </si>
  <si>
    <t>PROMOCION DE EMPLEO VERIFICACION Y CONTROL DE DERECHOS Y OBLIGACIONES LABORALES</t>
  </si>
  <si>
    <t>Los Beneficiarios directos de los proyectos de vinculación ejecutados se obtiene al final de cada semestre</t>
  </si>
  <si>
    <t>karla rodriguez</t>
  </si>
  <si>
    <t>GIOVANNY ESTRADA CHAVEZ</t>
  </si>
  <si>
    <t>En este programa no se tiene presupuesto asignado para casto corriente, solo considera inversión, por lo que en el I trimestre del año no se planificó ejecutar actividades dentro de este programa (proyectos de inversión), dado a que el Ministerio de Economía y Finanzas debía aproba reformas presupuestarias en las que se aigne el presupuesto a los proyectos que han sido considerados en el PAI 2021 de la Institución.</t>
  </si>
  <si>
    <t>Gestión de los programas y actividades por las unidades administrativas con sus respectivas jefaturas.</t>
  </si>
  <si>
    <t>SUPERINTENDENCIA DE ECONOMÍA POPULAR SOLIDARIA</t>
  </si>
  <si>
    <t>Fortalecimiento Institucional - Pago Nómina</t>
  </si>
  <si>
    <t>Las exportaciones de crudo a nivel mundial se han visto afectadas a causa de la Pandemia del COVID 19; sin embargo una vez reanudadas varias actividades de sectores productivos a nivel mundial por la flexibilización de los confinamientos, las exportaciones de crudo se han recuperado durante este trimestre.  En este periodo  se tiene un cumplimiento del 102,38% de la meta establecida.</t>
  </si>
  <si>
    <t>En este programa consta el personal administrativo y código de trabajo, así como todos los gastos administrativos generados en la gestión institucional, así como la administración y provisión de bienes, servicios y recursos necesarios para la normal operación institucional.</t>
  </si>
  <si>
    <t>Se logró un cumplimiento de 133.8% respecto de la meta esperada para el I Trimestre.</t>
  </si>
  <si>
    <t>CONSEJO NACIONAL PARA LA IGUALDAD DE GÉNERO</t>
  </si>
  <si>
    <t>Toneladas métricas de pesca descargadas en el Terminal Pesquero y de Cabotaje</t>
  </si>
  <si>
    <t>Se realizan actividades administrativas y se emitieron políticas públicas, referentes a ciencia, tecnología, innovación, investigación científica, y saberes ancestrales, a través de 46 servidores, dentro de las Subsecretarías. Estas políticas son puestas en marcha, a través de
financiamiento de proyectos de inversión.</t>
  </si>
  <si>
    <t>USO PUBLICO Y TURISMO SUSTENTABLE EN LAS AREAS PROTEGIDAS Y EDUCACION AMBIENTAL</t>
  </si>
  <si>
    <t>Se ha cumplido con el mantenimiento de la Red Vial Estatal.</t>
  </si>
  <si>
    <t>SE HA CUMPLIDO CON LO PLANIFICADO PARA EL LOGRO DE LOS OBJETIVOS INSTITUCIONALES SE PROGRAMA METAS ACORDE A LOS LINEAMIENTOS ESTABLECIDOS POR SECRETARIA TECNICA PLANIFICA ECUADOR. LA EJECUCION PRESUPUESTARIA DEL 1ER TRIMESTRE SE VIÓ AFECTADA POR EL CAMBIO DE LA HERRAMIENTA INFORMÁTICA FINANCIERA SINAFIP A eSIGEF CONFORME LO DETERMINADO EN EL
ACUERDO Nº 0012 DE 21 DE FEBRERO DE 2021 EMITIDO POR EL MINISTERIO DE ECONOMIA Y FINANZAS</t>
  </si>
  <si>
    <t>CONSTITUYE EL NÚMERO DE ESTUDIANTES QUE CONCLUYERON LOS ESTUDIOS DE TERCER NIVEL PROPORCIONADO POR LA DIRECCIÓN DE PLANIFICACIÓN ACADÉMICA A PESAR DE LAS LIMITACIONES FINANCIERAS POR PARTE DEL MEF Y SENESCYT. ADICIONALMENTE EL CUMPLIMIENTO DE ESTA META INCIDE EN LA CONTRATACIÓN DE DOCENTES BAJO SUS DIFERENTES MODALIDADES Y QUE ESTA SIENDO AFECTADA POR LAS REGULACIONES PRESUPUESTARIAS Y ENTREGA DE RECURSOS FINANCIEROS POR EL MINISTERIO DE ECONOMÍA Y FINANZAS.</t>
  </si>
  <si>
    <t>Actividades de gestión intitucional cumplidas</t>
  </si>
  <si>
    <t>Al 30 de junio de 2021 se reporta: 3 informes especializados y estudios de eventos peligrosos en zonas de alta vulnerabilidad. 100% de Conformidad Técnica en Gestión de Riesgos emitidos para proyectos de inversión pública (Sector Agua y Saneamiento, Sector Movilidad y Transporte) con financiamiento multilateral.</t>
  </si>
  <si>
    <t>Niños tamizados de 4 a 28 días de nacido.</t>
  </si>
  <si>
    <t>382 alumnos graduados en el tercer nivel (303) y cuarto nivel (79). Se encuentran registrados: 9116 estudiantes en grado y 765 estudiantes en posgrado.</t>
  </si>
  <si>
    <t>FOMENTO DE LA GESTION POLITICA PARA LA CONSECUCION DE LA SOCIEDAD DEL BUEN VIVIR</t>
  </si>
  <si>
    <t>Resultados obtenidos en el segundo trimestre:
Carros recuperados son 794; Motos recuerdas 902; Armas aprehendidas e incautadas 1565; Camales Clandestinos Clausurados 10; Semovientes Recuperados 784; Bienes Culturales Incautados 482; Cumplimiento de órdenes de detención emitidas por autoridad competente 754.</t>
  </si>
  <si>
    <t>CONSEJO DE PARTICIPACION CIUDADANA Y CONTROL SOCIAL</t>
  </si>
  <si>
    <t>CALIDAD Y DEMOCRATIZACION EN EL SISTEMA DE EDUCACION SUPERIOR</t>
  </si>
  <si>
    <t>Este indicador se registra de forma semestral considerando los periodos académicos que tiene la Universidad</t>
  </si>
  <si>
    <t>La programación de metas se registra a partir del Plan del proceso de sustentación Unidad de Titulación/ Unidad de Integración Curricular de grado 2021
La ejecución del primer trimestre corresponde al reporte del SGA emitido por Secretaría General.</t>
  </si>
  <si>
    <t>AUTORIDAD PORTUARIA DE ESMERALDAS</t>
  </si>
  <si>
    <t>SISTEMA NACIONAL DE PROTECCION Y ASISTENCIA A VICTIMAS TESTIGOS Y OTROS PARTICIPANTES EN EL PROCESO PENAL</t>
  </si>
  <si>
    <t>SEGUNDO TRIMESTRE: Durante el segundo trimestre del año 2021, dentro del Programa presupuestario 01 ADMINISTRACIÓN CENTRAL, se ejecutó un monto de $144.875,22 correspondiente al 13,63%, de un monto codificado de $1.062.953,40. Al finalizar el primer semestre 2021, el devengado de este programa presupuestario es de $490.741,96 de un monto codificado de $1.062.953,40.</t>
  </si>
  <si>
    <t>97</t>
  </si>
  <si>
    <t>ROCÍO BALAREZO BUSTAMANTE</t>
  </si>
  <si>
    <t>1860001450001</t>
  </si>
  <si>
    <t>CECILIA MORALES RUIZ</t>
  </si>
  <si>
    <t>Se cumplió con los pagos referentes a gastos en personal, viáticos, pasajes aéreos y terrestres para el cumplimiento de los planes de supervisión y control;  gastos  en  servicios  básicos,  seguridad,limpieza, transporte en personal y otros  requerimientos institucionales  con  la  finalidad  de    garantizar  la operatividad  y  normal  funcionamiento    de  la  SEPS.</t>
  </si>
  <si>
    <t>EXISTEN 55 PUBLICACIONES DE ALTO IMPACTO  EN EL SEGUNDO TRIMESTRE  Y 114 DURANTE EL PRIMER SEMESTRE Y  4 NUEVOS GRUPOS DE INVESTIGACION CONSOLIDADOS</t>
  </si>
  <si>
    <t>- 17 asistencias técnicas en diferentes temáticas vinculadas con el Consejo de Comunicación.
- Diseño e implementación de guías orientadas al tratamiento periodístico y comunicacional en diferentes ejes vinculados con género, niños, niñas y adolescentes y violencia e interculturalidad.
- Diseño de 2 herramientas para la protección de trabajadores de la comunicación en procesos electorales
- 1 investigación de "La mujer en la Ópera: Wagner a contracorriente".
- Desarrollo de 4 herramientas periodísticas para el desarrollo del sistema integral para protección de los trabajadores de la comunicación
- 9 actividades académicas. 
- 2 espacios de diálogo.
- 2 publicaciones institucionales.</t>
  </si>
  <si>
    <t>ESTUDIANTES GRADUADOS</t>
  </si>
  <si>
    <t>De enero a marzo se registraron 147 fallecidos por accidentes de tránsito en la RVE controlada por la CTE, esto implica un sobrecumplimiento de 0.04 en relación a la meta trimestral, puesto que el indicador escogido es de tendencia a la baja por su naturaleza en relación a la reducción de la tasa de mortalidad por siniestros de tránsito por cada 10 kilómetros de vías. 
LOGROS: pago de sueldos y a jubilados, servicios básicos; contratos por transporte de valores; aseo; mant. de vehículos; combustible, mant. y transferencia de datos de radares y cámaras; outsourcing de impresoras; arrendamientos, seguros, matriculación y revisión vehicular, entre otros.</t>
  </si>
  <si>
    <t>A pesar de todos los inconvenientes en la apertura del presupuesto 2021, la Institución alcanzó una ejecución del 18,45% en el período enero - marzo de 2021 del programa Administración Central (01).</t>
  </si>
  <si>
    <t>IVÁN GORDILLO QUIZHPE</t>
  </si>
  <si>
    <t>DETERMINACION RECAUDACION ASISTENCIA Y CONTROL DE LOS TRIBUTOS INTERNOS</t>
  </si>
  <si>
    <t>RECUPERACIÓN Y PROTECCIÓN DEL MEDIO AMBIENTE, ABASTECIMIENTO Y APROVECHAMIENTO DEL RECURSO HÍDRICO, MANEJO ADECUADO DE RESIDUOS SÓLIDOS</t>
  </si>
  <si>
    <t>SERVICIOS DE ATENCION GERONTOLOGICA</t>
  </si>
  <si>
    <t>El avance está en función de las metas planteadas. El 17% de cumplimiento corresponde a los gastos de personal (procesos gobernantes, sustantivos y adjetivos), pagos de bienes y servicios, pólizas de seguros (vehículos). El 4% que no se cumplió, responde a la inestabilidad operativa en el SINAFIP  y retorno al esigef que conllevo a retrasos en iniciar los procesos de contratación de acuerdo a lo planificado.</t>
  </si>
  <si>
    <t>LEONARDO ESTRADA AGUILAR, PH.D.</t>
  </si>
  <si>
    <t>REGULACION DE LOS SERVICIOS DE TELECOMUNICACIONES RADIODIFUSION AUDIOVIDEO POR SUSCRIPCION</t>
  </si>
  <si>
    <t>1768188750001</t>
  </si>
  <si>
    <t>REGULACION Y CONTROL DE ENERGIA Y RECURSOS NATURALES NO RENOVABLES</t>
  </si>
  <si>
    <t>FISCALIA GENERAL DEL ESTADO</t>
  </si>
  <si>
    <t>FORTALECIMIENTO DEL MODELO DE ATENCION</t>
  </si>
  <si>
    <t>jose vega jaramillo</t>
  </si>
  <si>
    <t>CONSERVACIÓN Y UTILIZACIÓN SUSTENTABLE DE LA BIODIVERSIDAD Y LOS RECURSOS NATURALES  Y MITIGACIÓN DE LOS EFECTOS DE LOS FENÓMENOS HÍDRICOS</t>
  </si>
  <si>
    <t>Durante el segundo trimestre el CIES ha elaborado 3.411 productos de inteligencia en los siguientes campos: político social, seguridad y defensa, económico, ambiental e internacional, a fin de identificar fenómenos, multidimensionales y multicasuales que representen una amenaza o riesgo para la seguridad integral del Estado, a fin de alertar y neutralizar afectaciones al Estado Ecuatoriano.</t>
  </si>
  <si>
    <t>paulina andrade</t>
  </si>
  <si>
    <t>Dentro de lo relacionado al programa 84 - Gestión de la Vinculación con la Colectividad, contamos con la adquisición de bienes y servicios de consumo (entre ellos servicios de impresión de libros y materiales de oficina - didácticos), así como el financiamiento de los proyectos de vinculación con la colectividad dirigidos por la SVC, entre otros.</t>
  </si>
  <si>
    <t>alex batallas</t>
  </si>
  <si>
    <t>Katherine Vásquez</t>
  </si>
  <si>
    <t>Jose chimbo</t>
  </si>
  <si>
    <t>Este indicador se cumplirá en el II semestre del 2021, Tasa per cápita de producción científica de 0.8</t>
  </si>
  <si>
    <t>II TRIMESTRE: De acuerdo a las atribuciones de la institución, dentro de este programa se gestiona el pago de servicios básicos, gastos de administración en los bienes administrados por Ila INMOBILIAR  (edificios, parques y puertos) a nivel nacional, así como gastos de personal agragador de valor.
Entre los que se encuentran:
- 22 edificios permanentes donde se atiende a la ciudadanía constantemente.
- Más de 4601 Bienes inmuebles  transitorios
- 12 parques y 2 plazas que se encuentran a  disposición para la ciudadanía.
- 4 puertos pesqueros artesanales y 2 facilidades pesqueras artesanales.
- Bienes muebles e inmuebles incautados.</t>
  </si>
  <si>
    <t>Políticas públicas de investigación, innovación y transferencia de tecnología</t>
  </si>
  <si>
    <t>1768151240001</t>
  </si>
  <si>
    <t>Se ha desarrollado operaciones militares, operaciones fluviales y horas de vuelo de vigilancia con radares; siendo el detalle de información con carácter reservado; mas el presupuesto devengado este I trimestre 2021 que ha aportado en su cumplimiento es de USD $ 4873490.47</t>
  </si>
  <si>
    <t>57</t>
  </si>
  <si>
    <t>manuel luzuriaga</t>
  </si>
  <si>
    <t>0860010120001</t>
  </si>
  <si>
    <t>0968522230001</t>
  </si>
  <si>
    <t>FORTALECIMIENTO DE LOS PROCESOS DEL COMERCIO EXTERIOR</t>
  </si>
  <si>
    <t>Adquisición y ejercicio de Derechos Intelectuales cumplidos</t>
  </si>
  <si>
    <t>1768155230001</t>
  </si>
  <si>
    <t>PREVENCION Y PROMOCION DE LA SALUD</t>
  </si>
  <si>
    <t>ANA CRISTINA PEÑA</t>
  </si>
  <si>
    <t>Se realizó la adquisición medicamentos, dispositivos médicos, jeringuillas COVID 19 , transferencia vacunas fondo rotatorio de las estrategias de la DNEPC.</t>
  </si>
  <si>
    <t>INSTITUTO GEOGRAFICO MILITAR</t>
  </si>
  <si>
    <t>carlos sanchez león</t>
  </si>
  <si>
    <t>Durante este semestre se mantuvo una disponibilidad promedio del 99,7% , este logro es producto de los continuos monitoreos y mejoras a las plataformas tecnológicas de infraestructura y de seguridad, realizados.
Asi mismo, gracias a la disponibilidad de la plataforma, durante este periodo se registraron 368.383 proveedores, habilitandose 196.711. Por otro lado, mediante la herramienta se realizaron 222.316 procesos de contratación, lo que significó la adjudicación de 2.381,1 millones de dólares.</t>
  </si>
  <si>
    <t/>
  </si>
  <si>
    <t>En este programa se ejecutan acciones de carácter permanente, ya que contempla gastos de operacion y funcionamiento, asi como cubre los gastos de remuneraciones y beneficios de la nomina del personal de las unidades de apoyo.</t>
  </si>
  <si>
    <t>1768192270001</t>
  </si>
  <si>
    <t>SILVANA BASTIDAS</t>
  </si>
  <si>
    <t>Proyectos en proceso de desarrollo. 16 proyectos ejecutados con la participación de la comunidad. 50000 beneficiarios indirectos aproximadamente.</t>
  </si>
  <si>
    <t>Maricela Llerena</t>
  </si>
  <si>
    <t>ALEXYE JACOME SANTOS</t>
  </si>
  <si>
    <t>I TRIMESTRE: De acuerdo a las atribuciones de la institución, dentro de este programa se gestiona el pago de servicios básicos, gastos de administración en los bienes administrados por Ila SETEGISP  (parques y puertos) a nivel nacional, así como gastos de personal agragador de valor.
Entre los que se encuentran:
- 22 edificios permanentes donde se atiend e a laciudadanía constantemente.
- Más de 4000 Bienes transitorios
- 12 parques y 2 plazas que se encuentran a  disposición para la ciudadanía.
- 4 puertos pesqueros artesanales y 1 facilidad pesquera artesanal.
- Bienes muebles e inmuebles incautados.</t>
  </si>
  <si>
    <t>La meta establecida para el segundo trimestre de 2021 fue del 5% de trámites simplificados y el resultado obtenido es del 5%. se ha cumplido con el 100% de la meta establecida. 15 trámites han sido simplificados, (de los cuales 6 se los ha realizado en el presente Gobierno).Para calcular el porcentaje se divide 15 trámites simplificados respecto de los 313 trámites previstos para 2021, el resultado es el 5%.</t>
  </si>
  <si>
    <t>DAYANA TOBAR</t>
  </si>
  <si>
    <t>1.Se ha alcanzado el 23,72% de ejecución presupuestaria realizando varias gestiones de redistribución de los recursos financieros de conformidad a las necesidades del POA Institucional y de esta manera cumplir los objetivos institucionales. 2.Contratación de 1 procesos en el portal del SERCOP.3.92,15%  de optimización Cero Papeles con el Sistema de Gestión Documental Quipux.4.Se ha cumplido con el 25% de las actividades programadas dentro del Plan Estratégico de Mejora del clima laboral.5.El MCYP siendo el ente rector del SNC ha dotado de la infraestructura adecuada para la operatividad de las actividades diarias y el compromiso de brindar un buen servicio a toda la ciudadanía realizando mantenimientos preventivos y correctivos del Ministerio y los repositorios.</t>
  </si>
  <si>
    <t>LA JUNTA NACIONAL DE DEFENSA DEL ARTESANO HA VENIDO TRABAJANDO DE MANERA PRESENCIAL, A PESAR QUE NOS ENCONTRAMOS EN EMERGENCIA SANITARIA SE HA CUMPLIDO CON LA META DEL PRIMER TRIMESTRE 2021.</t>
  </si>
  <si>
    <t>las actividades se ejecutan conforme la planificación establecida a fin de que la entidad cuente con todos los servicios que le permitan un funcionamiento correcto</t>
  </si>
  <si>
    <t>CONSEJO NACIONAL ELECTORAL</t>
  </si>
  <si>
    <t>UNIVERSIDAD DE LAS ARTES</t>
  </si>
  <si>
    <t>Al 30 de junio se cumplieron con los objetivos establecidos para este trimestre.</t>
  </si>
  <si>
    <t>Políticas públicas para el acceso a la educación superior, ampliación de la oferta académica, formación académica de grado y posgrado y fortalecimiento de la formación técnica y tecnológica</t>
  </si>
  <si>
    <t>1.Se continúa con la implementación del Plan de fomento Ecuador Creativo que beneficia a 260 artistas,gestores culturales,empresas culturales con una serie de incentivos económicos:exención de tributos al comercio exterior de bienes para uso artístico y cultural,crédito productivo Impulso Cultura de Banecuador,emisión de certificación es para la deducibilidad del pago del impuesto a la renta en la organización y patrocinio de eventos artísticos o culturales,devolución del 50% del IVA.2.Se mantienen reuniones de articulación entre el MCYP y otras Instituciones a fin de implementar el RIEFACP,presentando la reforma del reglamento interno de la comisión y la propuesta de reforma de la LOC donde se revisa la articulación interinstitucional de los participantes, entre otras</t>
  </si>
  <si>
    <t>Se ha ejecutado más del 100% de las actividades programadas para el porcentaje de preñez en el período.</t>
  </si>
  <si>
    <t>CENSOS ESTADISTICAS Y REGISTROS POBLACIONALES</t>
  </si>
  <si>
    <t>59</t>
  </si>
  <si>
    <t>MINISTERIO DE CULTURA Y PATRIMONIO</t>
  </si>
  <si>
    <t>Se gestionó entre otros: 
- Publicación de 7 herramientas orientadas al tratamiento periodístico y comunicacional, en materia de promoción de los derechos de la comunicación.
- Ejecución de 31 talleres de construcción participativa que tienen como finalidad brindar asistencia en temas relaciones con el SCS.
- Ejecución de 38 campañas comunicacionales para promover y difundir los derechos a la comunicación.
- La Institución desarrolló y publicó 9 protocolos y herramientas de coordinación interinstitucional vinculados con el Sistema Integral para Protección a los Trabajadores de la Comunicación.
- Se desarrollaron 11 actividades académicas que permiten la formación de audiencias críticas, con la participación de 282 asistentes, entre otras acciones para promover y regular el SCS.</t>
  </si>
  <si>
    <t>En el primer trimestre no se planificó y tampoco se aprobó ningún proyecto de investigación científica, en este periodo se generó 56 artículos científicos de las bases de datos Scopus e Isiweb, de los cuales 4 de ellos cumplen con los estipulado en el segundo objetivo estratégico alineado a la Investigación, los mismos que se publicaron en las revistas con un índice de impacto Q1 a nivel mundial y registrados en la base de Scopus.</t>
  </si>
  <si>
    <t>Gestión de investigación y control de prácticas anticompetitivas</t>
  </si>
  <si>
    <t>karla beltran</t>
  </si>
  <si>
    <t>¿ Se han elaborado 60 resoluciones de Patentes de Invención.
¿ Se han realizado y despachado 46 búsquedas entre patentes de invención modelos de utilidad y diseños industriales.
¿ Se resolvió 3.711 solicitudes de registro de signos distintivos.
¿ Se emitieron 3.874 títulos de signos distintivos
¿ Se notificaron un total de 239 actos administrativos entre resoluciones y autos inhibitorios
¿ Se notificaron 409 providencias en el Órgano Colegiado de Derechos Intelectuales.
¿ Se emitió 12 resoluciones de tutelas administrativas.
¿ Se registraron un total de 621 solicitudes ingresadas a la Unidad de Registro de la Dirección Nacional de Derechos de Autor y Derechos Conexos.
¿ Se ha realizado  7 depósitos voluntarios de los conocimientos tradicionales de diferentes comunidades</t>
  </si>
  <si>
    <t>SECRETARIA DE GESTION Y DESARROLLO DE PUEBLOS Y NACIONALIDADES</t>
  </si>
  <si>
    <t>Se garantiza la operatividad de la institución, brindando servicios de calidad en beneficio nacional.</t>
  </si>
  <si>
    <t>En el Consejo de Participación Ciudadana y Control Social hasta el segundo trimestre se pueden evidenciar, los siguientes resultados acumulados: Desarrolló 436 procesos de formación y capacitación implementados en el territorio, de manera presencial y/o virtual. Acompañamiento y asistencia técnica en 101 mecanismos de control social. Elaboró 659 informes de admisibilidad de denuncias y calificación de pedidos. Brindó 11 orientaciones jurídicas. Desarrolló 151 espacios de diálogo y reflexión en transparencia y lucha de la corrupción, en articulación con ciudadanía o entidades públicas. Ejecutó 100 procesos de fortalecimiento a asambleas locales ciudadanas y 37 procesos de fortalecimiento a organizaciones sociales.</t>
  </si>
  <si>
    <t>Número de graduados de grado y posgrado</t>
  </si>
  <si>
    <t>Las actividades de gestión institucional han sido cumplidas en su totalidad con el personal de la Misión FAO que brinda apoyo administrativo y de servicios generales a la Organización (FAO). Resaltar que la Misión FAO en Ecuador únicamente cuenta con fondos en Administración Central, grupo de gasto 51 para pago de nómina de los 4 funcionarios en el distributivo. Se ha ejecutado un 22% del presupuesto en este primer trimestre (enero - abril 2021).</t>
  </si>
  <si>
    <t>64</t>
  </si>
  <si>
    <t>EJES COMUNES A TODOS LOS NVELES</t>
  </si>
  <si>
    <t>El promedio semestral del Índice de Gestión Estratégica (IGE) es del 96,10%; en el último mes (junio) el IGE es del 99,69%, lo que sitúa al INEN en la primera posición entre las instituciones del sector de Producción, Comercio Exterior, Inversiones y Pesca. Se atendieron 125 requerimientos realizados a la Dirección de Asesoría Jurídica. Se realizaron 476 publicaciones en redes sociales, 40 boletines informativos para la ciudadanía, 1 evento virtual (Día de la Metrología), 488 piezas gráficas y 15 videos institucionales. Además se capacitó a 67 servidores conforme al Plan de Capacitación. Alrededor del 7% de los servidores que laboran en el INEN son personas con discapacidad. Los resultados presentados son acumulados de enero a junio del año 2021, conforme a las directrices.</t>
  </si>
  <si>
    <t>CONSEJO DE GOBIERNO DEL REGIMEN ESPECIAL DE GALAPAGOS</t>
  </si>
  <si>
    <t>1760000150001</t>
  </si>
  <si>
    <t>1768048660001</t>
  </si>
  <si>
    <t>ATENCION INTEGRAL A PERSONAS CON DISCAPACIDADES</t>
  </si>
  <si>
    <t>PARTICIPACION ECONOMICA DEL TURISMO</t>
  </si>
  <si>
    <t>Considerando la emergencia sanitaria, en el año 2020 se realizaron 584 eventos de capacitación de diferente índole: talleres, capacitaciones virtuales y Webinars en el ámbito y materia de la compra pública.</t>
  </si>
  <si>
    <t>GESTION DE LA VINCULACION CON LA COLECTIVIDAD</t>
  </si>
  <si>
    <t>SERVICIO PUBLICO PARA PAGO DE ACCIDENTES DE TRANSITO</t>
  </si>
  <si>
    <t>no hay programación en este periodo</t>
  </si>
  <si>
    <t>Instituto Geográfico Militar proporcionó asesoramiento técnico y generó información en apoyo a Instituciones del Estado mediante la transferencia de conocimientos en Sistemas de Información Geográfica. El Instituto Oceanográfico y Antártico de la Armada elaboró, actualizó y aprobó cartas náuticas. Santa Bárbara EP ha brindado servicios logísticos de la Defensa (armas, municiones y blindajes) para satisfacer necesidades de Instituciones del Estado y empresas privadas que cumplan requerimientos legales en armas. Astilleros Navales Ecuatorianos avanza en varios proyectos de construcción para la Armada. No se cumple con las metas planificadas, pues varias actividades dejaron de ejecutarse hasta que las nuevas Autoridades se posesionen; y, den a conocer sus planes de gestión - acción.</t>
  </si>
  <si>
    <t>1760013480001</t>
  </si>
  <si>
    <t>1760005540001</t>
  </si>
  <si>
    <t>Lo programado para el primer trimestre se cumplió en un 20% tomando en consideración que la apertura del sistema ESIGEF se lo realizó en febrero lo que retrasó la ejecución de varias actividades planificadas.</t>
  </si>
  <si>
    <t>81</t>
  </si>
  <si>
    <t>Número de líneas de acción realizadas por Embajadas y Consulados de Ecuador para fortalecer la promoción del Ecuador en temas de comercio exterior, inversiones, cultura y patrimonio</t>
  </si>
  <si>
    <t>Meta prorrogada asignada por MEF mediante oficio Nro. MEF-VGF-2021-0013-O de 13 de enero de 2021.
Se logró un ligero sobre cumplimiento de la meta hasta marzo (100,8%), gracias a la mejora en la economía, el incremento de porcentajes de retención de renta y el crecimiento en Renta Perdonas Naturales. 
En miles de dólares.</t>
  </si>
  <si>
    <t>Porcentaje de ejecución
presupuestaria</t>
  </si>
  <si>
    <t>Memorando Nro. UPEC-DIVS-2021-0105-M En los procesos de vinculación del primer trimestre del año 2021 participaron:  32 docentes, 453 estudiantes, El primer trimestre del presente año se trabajo con 12 proyectos de vinculación aprobados en el 2021, siendo 50.920 beneficiarios directos e indirectos, en los diferentes cantones de la provincia del Carchi</t>
  </si>
  <si>
    <t>SE EJECUTARON Y CULMINARON 26 PROYECTOS DE INVESTIGACIÓN SEMILLAS Y 1 PROYECTO SENIOR EN EL PERIODO DE EVALUACIÓN  SEGÚN INFORME DE SEGUIMIENTO A PROYECTOS DE LA DIRECCIÓN DE INVESTIGACIÓN DE LA UCE  UCE-DI-2021-0769-O.</t>
  </si>
  <si>
    <t>Se han atendido a 12.648 Usuarios pagando un total por todas las protecciones de $10.931.460,65. Se alcanzo un Índice de satisfacción de la calidad de los servicios en el primer semestre del 4,62/5,00. Se registro 2269 atenciones realizadas en las oficinas zonales. Es importante indicar que, en referencia al Acuerdo Ministerial No. 026 y 031 del 10 de abril de 21 el Ministerio de Economía y Finanzas, acuerda: NORMAS TÉCNICAS SOBRE GESTIÓN DE LOS INGRESOS DERIVADOS DEL SISTEMA PÚBLICO PARA PAGO DE ACCIDENTES DE TRÁNSITO, por lo que se realizo el incremento de presupuesto.</t>
  </si>
  <si>
    <t>En los trimestres Enero - Marzo 2021 se encuentran vigentes 25 proyectos en modalidad presencial/virtual (vía televinculación), de los cuales 6 se consideran de servicio comunitario (consultorios de atención gratuita), que consideran la participación directa de la colectividad.</t>
  </si>
  <si>
    <t>Al cierre del segundo trimestre se cumplió con las actividades planificadas para la administración central.</t>
  </si>
  <si>
    <t>Estudiantes matriculados en educación general básica (5 a 14 años)</t>
  </si>
  <si>
    <t>POLITICA PUBLICA PARA LA IGUALDAD Y LA NO DISCRIMINACION</t>
  </si>
  <si>
    <t>DR. NICOLAY SAMANIEGO</t>
  </si>
  <si>
    <t>I TRIMESTRE: LAS ACTIVIDADES PLANIFICADAS SERÁN MEDIBLES POR EL NUMERO DE ACTIVIDADES, YA QUE CONSTAN DE VARIAS ACCIONES QUE NO PUEDEN SER CUANTIFICADAS SOLO COMO PERSONAS O PORCENTAJE, DENTRO DE ESTE NÚMERO SE ENCUENTRA: PROMOCIÓN DE ARTESANOS A T R A V É S DE  F E R I A S, E V E N T O S DE COMERCIALIZACIÓN O DIFUSIÓN; FORMACIÓN DE ARTESANOS EN TEMAS ARTESANALES, DISEÑO, INNOVACIÓN O PROCESOS DE POST PRODUCCIÓN; EXHIBICIONES MUSEALES CON PIEZAS QUE POSEE LA RESERVA DE ARTESANÍAS DEL CIDAP; CANJE O DONACIÓN DE PUBLICACIONES GENERADAS POR LA INSTITUCIÓN O QUE CONSTAN EN EL CENTRO DE DOCUMENTACIÓN. TODAS ESTAS ACTIVIDADES SE ENCUENTRAN INMERSAS EN EL PROGRAMA 76 DOTACIONES DE BIENES Y SERVICIOS PARA TODA LA INSTITUCIÓN.</t>
  </si>
  <si>
    <t>El INAMHI continúa trabajando con los recursos asignados en las actividades que son la razón de ser de la institución, es así que durante el segundo trimestre se emitieron 176 pronósticos de tiempo de una meta planificada de 182.</t>
  </si>
  <si>
    <t>dalton pardo enriquez</t>
  </si>
  <si>
    <t>PREVENCION DETECCION Y ERRADICACION DEL LAVADO DE ACTIVOS</t>
  </si>
  <si>
    <t>Durante el 2020 el Sistema Oficial de Contratación del Ecuador -SOCE- alcanzó una disponibilidad superior al 99% cumpliendo la meta propuesta, lo cual es producto
de la estabilización de la nueva infraestructura tecnológica implementada por la institución, lo cual sumado al continuo monitoreo de servicios y servidores ha permitido alcanzar los resultados presentados.</t>
  </si>
  <si>
    <t>SEGUIMIENTO Y EJECUCIÓN DE LOS PROYECTOS DEL PRIMER TRIMESTRE 2021 DEL PNIPLCC 2019-2023, GRUPOS DE TRABAJO AUTOEVALUACIÓN, JURÍDICO, CAPACITACIÓN Y PARTICIPACIÓN CIUDADANA, REDISEÑO DE LA ESTRUCTURA ORGANIZACIONAL Y REFORMA AL ESTATÚTO ORGÁNICO POR PROCESOS DE LA SECRETARÍA TÉCNICA DEL COMITÉ DE COORDINACIÓN DE LA FTCS, ELABORACIÓN DE PLANES (PAC-POA-PRESUPUESTO) 2021, SEGUIMIENTO Y DESARROLLO DE LA PÁGINA WEB INSTITUCIONAL QUE CONTENGA CANALES DE DENUNCIA Y SE VINCULEN DIRECTAMENTE A LAS ENTIDADES QUE CONFORMAN LA FTCS, SEGUIMIENTO Y ACCIONES A LAS DENUNCIAS CIUDADANAS, ENVÍO DE INFORMACIÓN SOLICITADA POR LA CIUDADANIA SOBRE ACCIONES REALIZADAS EN LA FTCS, CONSOLIDACIÓN DE LOS INDICADORES DE GESTION DE LAS ENTIDADES QUE CONFORMAN LA FTCS.</t>
  </si>
  <si>
    <t>Actividades para el fortalecimiento institucional, pago de salarios y beneficios sociales, servicios básicos, obligaciones por jubilaciones patronales, seguros. Presupuesto que aportó en que se puedan realizar estas actividades: USD $ 15.657.993,08</t>
  </si>
  <si>
    <t>Conforme la planificación institucional, durante el primer semenstre del año 2021, se programa brindar asesoría técnica y apoyo en la transversalización de la ANII a 110 entidades nacionales y locales, y conforme a la información brindada por la Dirección Técnica del Consejo esta meta se ha cumplido en totalidad, se ha conseguido esta meta mediante la implementación de la estrategia de incidencia técnico ¿ político a través del equipo de técnicos territoriales para fortalecer el proceso de actualización de los Planes de Desarrollo y Ordenamiento Territorial</t>
  </si>
  <si>
    <t>Se cumplió con la programación del primer trimestre</t>
  </si>
  <si>
    <t>1. 536  ESTUDIANTES GRADUADOS, 8482 ESTUDIANTES MATRICULADOS CARRERA.                                                                                                                                                                                                                                                 SE CUENTA CON 273  DOCENTES, 33 CON TÍTULOS PHD Y 236 CON MAESTRÍAS.</t>
  </si>
  <si>
    <t>Al normalizar la asignación de recursos por parte del MEF, y de la acreditación de los saldos de Autogestión, mismos que permiten la ejecución de las actividades operativas de la Institución, la misma alcanza un total del 32,24% de lo Planificado</t>
  </si>
  <si>
    <t>Ing. Wendy Lalama</t>
  </si>
  <si>
    <t>IMPULSAR  LA REGULACION SOBRE LA CONTAMINACIÓN AMBIENTAL</t>
  </si>
  <si>
    <t>gabriela falconí</t>
  </si>
  <si>
    <t>En este programa se cumple con lo programado, que corresponde a identificar terrenos idóneos para la implementación de proyectos de vivienda de interés social, del Ministerio de Desarrollo Urbano y Vivienda, a través del "Banco de Suelos".</t>
  </si>
  <si>
    <t>Se logró un cumplimiento de 178.8% respecto de la meta esperada para el II Trimestre, Número de causas ejecutadas (2063) sobre el número de causas planificadas (1320).</t>
  </si>
  <si>
    <t>Se ha cumplido de acuerdo con la programación</t>
  </si>
  <si>
    <t>Actividades de gestión institucionales cumplidas</t>
  </si>
  <si>
    <t>Franklin espinoza</t>
  </si>
  <si>
    <t>gina sacoto</t>
  </si>
  <si>
    <t>Se ha publicado en el segundo trimestre 39 publicaciones en revistas indexadas, danto un total de 52 al cierre del semestre</t>
  </si>
  <si>
    <t>Mgs. Juan Javier García Bodniza</t>
  </si>
  <si>
    <t>Se cumplieron con 11 Investigaciones Ejecutadas las cuales fueron reportadas por las Escuelas Académicas en el cierre del 1er Semestre.</t>
  </si>
  <si>
    <t>PRESTACION DE SERVICIOS DE JUSTICIA</t>
  </si>
  <si>
    <t>ANA ISABEL RUIZ</t>
  </si>
  <si>
    <t>EL OBJETIVO DE VINCULACIÓN NO SE EJECUTO EN ESTE PRIMER TRIMESTRE</t>
  </si>
  <si>
    <t>El programa 83, dentro de la estructura programática de la institución corresponde a gasto no permanente, por tal razón, será reportado en el seguimiento institucional de gasto no permanente.</t>
  </si>
  <si>
    <t>En el primer trimestre de 2021 concluyeron 15 supervisiones, 2 de ellas que debía terminar en abril finalizaron en marzo de 2021</t>
  </si>
  <si>
    <t>IDENTIFICACION CEDULACION Y REGISTRO DE HECHOS Y ACTOS RELATIVOS AL ESTADO CIVIL DE LOS CIUDADANOS</t>
  </si>
  <si>
    <t>Actividades de gestión institucional cumplidas. Se cumplieron con las actividades de los planes de acción de mejora de la gestión institucional programadas para el primer trimestre. Se cumplió al 100% las actividades programadas en plan estratégico de mejora del clima laboral.  Se realizaron las gestiones pertinentes a fin de que se firmen de manera electrónica la mayor cantidad de quipux generados.</t>
  </si>
  <si>
    <t>Programa referente a las actividades resultantes de los procesos de asesoría y apoyo de la institución. Durante el primer trimestre se evidencia un cumplimiento del 25% frente al 25% programado</t>
  </si>
  <si>
    <t>SIN RESULTADO</t>
  </si>
  <si>
    <t>Circular Nro. UPEC-DPDI-2021-0026-C  el avance real del cumplimiento de las metas e indicadores correspondiente al segundo trimestre abril junio 2021 muestra claramente una brecha de aproximadamente el 15,99% entre lo planificado y los resultados alcanzados.
El presupuesto se toma de Memorando Nro. UPEC-DIFI-2021-0187-M..</t>
  </si>
  <si>
    <t>La Universidad Estatal Amazónica, alcanzó un total de 257 estudiantes graduados correspondiente al periodo octubre 2020-marzo 2021;cubriendo el total de la meta programada.</t>
  </si>
  <si>
    <t>*7 Proyectos de vinculación aprobados</t>
  </si>
  <si>
    <t>La ejecución presupuestaria del primer trimeste 2021 alcanza el 23.83%</t>
  </si>
  <si>
    <t>El porcentaje de ejecución en este periodo corresponde al avance de la gestión de actividades y metas planteadas de la unidades administrativas de apoyo al SNAI</t>
  </si>
  <si>
    <t>El monto de aprehensiones de mercancías corresponde a los controles realizados por el Cuerpo de Vigilancia Aduanera y Dirección Nacional de Intervención de productos ingresados de manera NO formal al país. Para este trimestre el monto de las aprehensiones fue de 15,18 millones.</t>
  </si>
  <si>
    <t>CALIDAD EDUCATIVA INTERCULTURAL BILINGUE</t>
  </si>
  <si>
    <t>Las embajadas y oficinas consulares del Ecuador gestionaron acciones estratégicas para la promoción de la oferta exportable, comercio, inversión cultura y turismo acorde las líneas de acción planificadas. 
Al mes de junio de 2021 se ejecutó con 781 líneas de acción: Embajadas en América del Norte y Europa: 145, Embajadas en América Latina y El Caribe: 188, Embajadas en África, Asia y Oceanía: 139; y  Oficinas Consulares: 309.</t>
  </si>
  <si>
    <t>Se ha cumplido con la programación. Porcentaje de Protegidos que Aportan a la Solución de Casos = 99 %. El Sistema busca la disminución sistémica del riesgo y la participación activa en el proceso penal. Para el 2020, 1594 personas protegidas, participaron en diligencias del proceso penal, de las 1603 personas protegidas convocadas a diligencia.</t>
  </si>
  <si>
    <t>GABRIELA ESPIN</t>
  </si>
  <si>
    <t>PROTECCION Y VIGILANCIA DEL TERRITORIO ECUATORIANO</t>
  </si>
  <si>
    <t>1768045130001</t>
  </si>
  <si>
    <t>grad. marco vinicio villegas ubillus</t>
  </si>
  <si>
    <t>El avance está en función de las metas planteadas. El 26% de cumplimiento corresponde a los pagos de bienes y servicios de puntos migratorios y  seguridad ciudadana, desplazamientos de técnicos a territorio (viáticos y pasajes en el interior) para el desarrollo de acciones en el ámbito de la seguridad ciudadana. El 2% que no se cumplió corresponde a problemas con los proveedores por falta de documentación para el pago, proceso de firma de contrato de Botones de Seguridad se reprogramó para el tercer trimestre del año en curso.</t>
  </si>
  <si>
    <t>En el periodo enero a marzo 2021; se cumplió con las metas: 
2 Evaluaciones Educativas:  Enero 2021: Evaluación Quiero Ser Maestro Intercultural Bilingüe - Tronco Común - Piloto - 2021.  Febrero 2021: Quiero Ser Maestro Intercultural Bilingüe - Conocimientos Específicos - 2021. Se alcanzó el 22,28% de ejecución presupuestaria para Gasto Permanente del programa.</t>
  </si>
  <si>
    <t>Normativa de servicios del espectro radioleléctrico y mercado  de las telecomunicaciones</t>
  </si>
  <si>
    <t>SUPERINTENDENCIA DE CONTROL DEL PODER DE MERCADO</t>
  </si>
  <si>
    <t>01</t>
  </si>
  <si>
    <t>NUMERO</t>
  </si>
  <si>
    <t>1768014410001</t>
  </si>
  <si>
    <t>En este programa no se tiene presupuesto asignado para gasto corriente, solo considera inversión.</t>
  </si>
  <si>
    <t>0968595540001</t>
  </si>
  <si>
    <t>Preñez realizada a través de biotecnología de reproducción</t>
  </si>
  <si>
    <t>FORTALECIMIENTO DEL SISTEMA DE EDUCACION SUPERIOR</t>
  </si>
  <si>
    <t>1768041140001</t>
  </si>
  <si>
    <t>DURANTE EL PRIMER  SEMESTRE SE TIENE LOS RESULTADOS SIGUIENTES: CÁTEDRA SOBRE MONTALVO 2279,  COLOQUIO COLOMBO-ECUATORIANO 2863, CONFERENCIAS SOBRE MONTALVO 1571, EVENTO DONACIÓN FOLLETOS CIENTÍFICOS 215, ENCUENTROS ESTUDIANTILES 2990, EVENTO CULTURAL, CON OCASIÓN FIESTA DE LA FRUTA Y DE LA FLORES, 10300, HOMENAJE A  LA MUJER 292, PUBLICACIONES VIRTUALES 19981, RECITAL POÉTICO 829, RENDICIÓN DE CUENTAS 280, SESIÓN SOLEMNE 13 DE ABRIL NATALICIO DE JUAN MONTALVO 369, VIDEO VIRTUAL 304, VISITAS PRESENCIALES 128 VISITAS VIRTUALES 7233, EXPOSICIONES PICTÓRICA 3239.
VISITAS AL MUSEO MAUSOLEO PRESENCIALES 1069. SE DEBE ACLARAR QUE SE HAN REALIZADO VARIOS EVENTOS VIRTUALES, CON LOS QUE SE  HA SOBREPASADO LA PLANIFICACIÓN, TOTAL DEL  DE  ENERO A JUNIO 60942, LO CUAL SE SUPERÓ  LA META.</t>
  </si>
  <si>
    <t>Se ha ejecutado el 96% de las metas programadas en el período.</t>
  </si>
  <si>
    <t>Número de Informes Ejecutivos remitidos a la Fiscalía General del Estado</t>
  </si>
  <si>
    <t>Apoyo al Desarrollo Institucional</t>
  </si>
  <si>
    <t>1768136010001</t>
  </si>
  <si>
    <t>CONTROL Y/O ASIGNACION DEL USO DEL ESPECTRO RADIOLECTRICO</t>
  </si>
  <si>
    <t>Se ha planteado 1 objetivo estratégico de la razón de ser del SECAP con 3 indicadores. En virtud de aquello se ha logrado capacitar a 3031 de una
meta para el segundo trimestre de 9.960 alcanzando un 30.43%, en el servicio de certificación de personas se logró efectuar 440 examinaciones de una meta de 1.423, así también se capacito a 104 jóvenes en condición de pobreza y extrema pobreza de una meta de 98 alcanzando mas del 100% de la meta. Existio afectación en virtud de la emergencia en el cual nos confinanron nuevamente en el mes de marzo - abril teniendo que suspender cursos y examinaciones presenciales que se estaban ejecutando, asi tambien la reactivacción económica es paulatina.</t>
  </si>
  <si>
    <t>*Se ha realizado 3.625 (abril-junio) actividades de sensibilización  en prevención de violencia de género y rutas de atención a 29.859 usuarios y usuarias  externos.</t>
  </si>
  <si>
    <t>Marco VINICIO ortiz MAYORGA</t>
  </si>
  <si>
    <t>Bajo el escenario de optimización del presupuesto y su ejecución a junio 2021, el Registro Social alcanzó las metas conforme a las directrices emitidas por los entes rectores.</t>
  </si>
  <si>
    <t>Se realizan actividades administrativas y se emitieron políticas públicas, referentes a ciencia, tecnología, innovación, investigación científica, y saberes ancestrales, a través de 45 servidores, dentro de las Subsecretarías. Estas políticas son puestas en marcha, a través de financiamiento de proyectos de inversión.</t>
  </si>
  <si>
    <t>MEJORAMIENTO Y MANTENIMIENTO DEL TRANSPORTE VIAL</t>
  </si>
  <si>
    <t>PROYECTOS EJECUTADOS CON LA PARTICIPACION DE LA COLECTIVIDAD</t>
  </si>
  <si>
    <t>MINISTERIO DEL AMBIENTE Y AGUA</t>
  </si>
  <si>
    <t>En este programa se cumple con lo programado, que corresponde a facilitar el acceso y la entrega a la vivienda de interés social, digna y adecuada, en un entorno seguro que incluya la provisión y calidad de los bienes y servicios públicos vinculados al hábitat: suelo, energía, movilidad, transporte, agua y saneamiento, calidad ambiental y recreación, a las /los ciudadanas/os ecuatorianos, en énfasis en la población en pobreza y vulnerabilidad; así como en los núcleos familiares de menores ingresos económicos que presentan necesidad de vivienda propia; asegurando un hábitat seguro e inclusivo. Sin embargo, existe diferencias por los recortes de presupuesto efectuados por el MEF mediante comprobantes Nro. 10</t>
  </si>
  <si>
    <t>EN ESTE PERIODO A PESAR DE LAS LIMITACIONES POR LA NUEVA MODALIDAD VIRTUAL ADEMAS DE LA NECESIDAD DE RENOVAR TODOS LOS EQUIPOS EXISTENTES EN EL INSTITUTO POR CUANTO ESTOS DATAN DE HACE MAS DE 10 AÑOS.  SE HA CUMPLIDO CON TODA LA PLANIFICACION ACADEMICA EN CONTENIDOS Y EN TIEMPOS.SE MANTUVO EL MISMO NUMERO DE ALUMNOS QUE INICIARON EL SEMESTRE B 2020. POR LA MODALIDAD VIRTUAL SE REQUIERE  MINIMO DE LA CONTRATACION DE UN DOCENTE ADICIONAL</t>
  </si>
  <si>
    <t>Se gestionaron 168 documentos normativos de los 250 que se planificaron para el año 2021 (los 250 planificados se dividen en: 68 de arrastre del plan 2020, 150 del plan 2021 y 32 para retiro o confirmación). Se atendieron 16391 solicitudes de certificados de reconocimiento de 16402 ingresadas. Se emitieron 219 certificados de conformidad con Sello de Calidad INEN. Se realizaron 476 verificaciones de contenido neto a nivel nacional. Los resultados presentados son acumulados de enero a junio del año 2021, conforme a las directrices recibidas.</t>
  </si>
  <si>
    <t>AGENCIA DE REGULACION Y CONTROL DEL AGUA ARCA</t>
  </si>
  <si>
    <t>1768188830001</t>
  </si>
  <si>
    <t>1768053150001</t>
  </si>
  <si>
    <t>El presupuesto se ejecutó en el 23.68% conforme las necesidades institucionales de operatividad. En las cuales se registraron pagos para cubrir servicios básicos, logística de movilización así también para cubrir los gastos de remuneraciones del personal administrativo y beneficios de nómina.</t>
  </si>
  <si>
    <t>En el segundo trimestre de 2021, se logró cumplir parcialmente la meta de recaudación, esto debido a que la renta de personas jurídicas se contrajo un -42,8%; adicionalmente la nueva ola de COVID y las consecuentes restricciones afectaron la actividad económica.</t>
  </si>
  <si>
    <t>1) 2100 estudiantes ingresan al primer ciclo de las 45 carreras;
2) Estudio de pertinencia de la Carrera de Pedagogía de las Ciencias Experimentales, que otorga el título de Licenciado/a en Pedagogía de la Informática, modalidad a distancia. 
3) Instructivo administrativo financiero para la ejecución de los programas de posgrado y /oespecialización de la Universidad Nacional de Loja (aprobado)
    a) Material de difusión de los programas 
    b) Ejecución de procesos de selección y admisión
4) Revalorización de las remuneraciones del personal académico titular de la Universidad Nacional de Loja;
5) Aprobación en segunda y definitiva el Reglamento de Régimen Académico</t>
  </si>
  <si>
    <t>2060002010001</t>
  </si>
  <si>
    <t>SOSTENIBILIDAD Y CONFIANZA EN EL SECTOR DE LA ECONOMIA POPULAR Y SOLIDARIA</t>
  </si>
  <si>
    <t>Considerando que el presupuesto institucional fue asignado en febrero, el presente programa ha logrado ejecutar el 19% de su presupuesto.</t>
  </si>
  <si>
    <t>UNIVERSIDAD TECNICA ESTATAL DE QUEVEDO</t>
  </si>
  <si>
    <t>número de estudiantes graduados</t>
  </si>
  <si>
    <t>SOBERANIA ALIMENTARIA</t>
  </si>
  <si>
    <t>Incrementar los instrumentos y acciones de investigación científica que fomenten la difusión y la gestión de la información, la trasferencia de tecnología y la innovación relacionada con el campo de la biodiversidad.</t>
  </si>
  <si>
    <t>1768150940001</t>
  </si>
  <si>
    <t>1768179410001</t>
  </si>
  <si>
    <t>Fortalecimiento Institucional a los Gobiernos Autónomos Descentralizados para la consolidación de la descentralización en el país</t>
  </si>
  <si>
    <t>La UNAE cuenta con 5 programas y 12 proyectos en ejecución</t>
  </si>
  <si>
    <t>Evaluación integral interna y externa del Sistema Nacional de Educación</t>
  </si>
  <si>
    <t>Durante el primer semestre se realizaron 29 proyectos de investigación en Biotecnología, biodiversidad, desarrollo local y emprendimientos sustentables, bioconocimientos y desarrollo industrial, ciencias sociales y humanas.</t>
  </si>
  <si>
    <t>PREPARACION EN LA GESTION DE RIESGOS</t>
  </si>
  <si>
    <t>Durante el segundo trimestre del 2021 se ejecutaron acciones de apoyo, en el marco de la planificación operativa anual, que permitieron efectuar las actividades técnicas priorizadas.</t>
  </si>
  <si>
    <t>Durante el segundo trimestre de 2021, 1.176 estudiantes fueron matriculadas en las ofertas educativas extraordinarias en los Centros de Privación de Libertad</t>
  </si>
  <si>
    <t>La Unidad de Análisis Financiero y Económico remitió un total de 323 Informes Ejecutivos en el primer trimestre del 2021, cumpliendo un 100% con la meta propuesta</t>
  </si>
  <si>
    <t>Fomento a la producción y desarrollo artesanal, manufacturero, industrial.</t>
  </si>
  <si>
    <t>Porcentaje de avance según esigef</t>
  </si>
  <si>
    <t>Cristina Vásquez</t>
  </si>
  <si>
    <t>Educación Intercultural Bilingüe de: Educación Intercultural Bilingüe Infantil, Comunitario y Básica, Educación Intercultural Bilingüe de Bachillerato y Educación Superior Intercultural Bilingüe.</t>
  </si>
  <si>
    <t>Falta de financiamiento de 1,2 millones para ejecución de actividades correspondientes a actividades emergentes de mantenimiento no financiadas en gasto corriente para los establecimientos de salud.</t>
  </si>
  <si>
    <t>En este programa se cumple con lo programado. Sin embargo, existe diferencias entre la programación de metas y el presupuesto codificado por los recortes de presupuesto efectuados por el MEF mediante comprobantes Nro. 3, 10,21 y 92</t>
  </si>
  <si>
    <t>Se han aprobado:
* 7 Proyectos Semilla
* 12 Proyectos de investigación internos sin financiamiento
* 5 Proyectos de investigación internos
* 3 Proyectos de investigación grupales
* 3 Proyectos de investigación multidisciplinarios
*2 Proyectos de transferencia tecnológica</t>
  </si>
  <si>
    <t>1760005620001</t>
  </si>
  <si>
    <t>Se logró un cumplimiento del 92.9% de la programación del primer trimestre.</t>
  </si>
  <si>
    <t>PROYECTOS EJECUTADOS CON LA PARTICIPACIÒN DE LA COLECTIVIDAD</t>
  </si>
  <si>
    <t>maria cristina cardenas</t>
  </si>
  <si>
    <t>Se ha cumplido al 100% de las actividades planificadas, brindando la operatividad a las diferentes actividades institucionales.</t>
  </si>
  <si>
    <t>Informes de control y fiscalizacion de energia</t>
  </si>
  <si>
    <t>Se realizó el pago de servicios básicos para el normal desarrollo de las actividades académicas, investigación, vinculación y gestión en beneficio de los estudiantes de la Universidad Nacional de Chimborazo</t>
  </si>
  <si>
    <t>HENRY BLADIMIR CISNEROS ALDEAN</t>
  </si>
  <si>
    <t>ING. KATHERINE LAVAYEN G</t>
  </si>
  <si>
    <t>PAULINA RODAS SEVILLA</t>
  </si>
  <si>
    <t>El programa de administración central considera el monto de las remuneraciones (grupo 51) de las áreas de procesos adjetivos y demás gastos como: servicios básicos, mantenimiento, vigilancia, entre otros que contribuyen con las operaciones y funcionamiento de la entidad, cumpliendo con la programación del primer trimestre.</t>
  </si>
  <si>
    <t>En el primer trimestre del año 2021, se han titulado 161 graduados de las 31 carreras de la Institución y posgrado. Estas la proyecciones se han realizado en el ámbito de la emergencia sanitaria covid 19.</t>
  </si>
  <si>
    <t>porcentaje de ejecución presupuestaria</t>
  </si>
  <si>
    <t>Ejecución Institucional</t>
  </si>
  <si>
    <t>En el segundo trimestre se ha iniciado la ejecución de 1 proyecto de vinculación con la sociedad</t>
  </si>
  <si>
    <t>BLANCA INDACOCHEA GANCHOZO</t>
  </si>
  <si>
    <t>LOGROS: el pago oportuno de sueldos y beneficios de ley; pagos de contratos varios por planillas de servicio de aseo, mantenimientos varios en las Escuelas de Formación. Al cierre de junio se mantiene en ejecución 4 procesos de formación: III Promoción de ACT en Esmeraldas por Chimborazo, II curso con 62 aspirantes para el GAD de Riobamba, el 31 de mayo del 2021 ingresaron a formarse por régimen externo Babahoyo 2da promoción para 100 aspirantes y Ambato 4ta promoción para 53 aspirantes. Se obtuvo un promedio académico inferior a la meta ingresada, debido a cambios en las directivas que dispone el puntaje de aprobación, por lo que planteó un cambio de meta a 17.80.</t>
  </si>
  <si>
    <t>PERIODOS DE TITULACIÓN REZAGADOS POR PANDEMIA COVID-19, INFORME DE OUDE OFICIO UCE-SG-OUDE-2021-0446-O</t>
  </si>
  <si>
    <t>Instrumentos bilaterales y/o multilaterales suscritos con la comunidad internacional en relación al número de instrumentos en negociación.</t>
  </si>
  <si>
    <t>GARANTIA DE DERECHOS DE LAS PERSONAS EN MOVILIDAD HUMANA</t>
  </si>
  <si>
    <t>GESTION DE LA INFORMACION METEOROLOGICA E HIDROLOGICA</t>
  </si>
  <si>
    <t>Por las condiciones climáticas se ha retrasado la liberación de la tecnología programada, se ajustan los análisis respectivos para el tercer trimestre</t>
  </si>
  <si>
    <t>Gestión académica,administrativa y financiera  para la puesta en marcha de 10 programas de posgrado:</t>
  </si>
  <si>
    <t>FIDEL BORJA ALVAREZ</t>
  </si>
  <si>
    <t>Se generó 89 artículos científicos de las bases de datos  Scopus e ISIWeb,  dentro de los artículos científicos y de producción regional cuyos resultados solucionan problemas prioritarios de la sociedad están 10 artículos científicos, publicados en diferentes revistas como: 1.- Annales de Instutut Henri Poincare (c) Analyse Non Lineaire;  2.- Construction and Building Materials; 3.- Communications Biology; 4.- Documental Mathematica; 5.- Earth System Science Data; 6.-European Journal of Plant Pathology; 7. Antimicrobial, Resistance and infection control; 8. IEE Access; 9. Journal of cleaner Production; 10. Journal of supecritical Fluids, dichos artículos han sido publicados en revistas con un índice de impacto Q1 a nivel mundial y registrados en la base de SCOPUS.</t>
  </si>
  <si>
    <t>SUPERVISION DE INSTITUCIONES FINANCIERAS</t>
  </si>
  <si>
    <t>NATALIA RAMIREZ</t>
  </si>
  <si>
    <t>jUAN CARLOS LEMA</t>
  </si>
  <si>
    <t>SEGURIDAD INTEGRAL</t>
  </si>
  <si>
    <t>En este trimestre se cuenta con 258 alumnos titulados, la Planta Docente de la Universidad está conformado por: 580 docentes con título de magister, 1 docentes con título de tercer nivel y 100 con título de PHD, con un total 683 docentes de la Universidad. En este periodo se registraron 764 títulos en la SENESCYT.</t>
  </si>
  <si>
    <t>SERVICIO NACIONAL DE MEDICINA LEGAL Y CIENCIAS FORENSES</t>
  </si>
  <si>
    <t>CONFORMIDAD DE LA CALIDAD</t>
  </si>
  <si>
    <t>Elaboración de informes de necesidad y Términos de Referencia(TDR) para las contrataciones de las diferentes actividades.</t>
  </si>
  <si>
    <t>Durante le primer trimestre se realizaron todas las accciones planificadas para el cumplimiento de los objetivos instituciones.</t>
  </si>
  <si>
    <t>En este programa se encuentra considerado el presupuesto para todas las áreas de apoyo, incluido el pago de remuneraciones al personal
administrativo</t>
  </si>
  <si>
    <t>EN EL SEGUNDO TRIMESTRE SE HA CUMPLIDO CON LO PROGRAMADO EN LA PLANIFICACIÓN INSTITUCIONAL</t>
  </si>
  <si>
    <t>rafael anibal intriago mera</t>
  </si>
  <si>
    <t>Desde el 1 de marzo hasta el 17 de abril del 2021, se ejecutó la evaluación integral Desempeño Docente del SEGUNDO PAO 2020, de conformidad al calendario académico 2020-2 aprobado por el Consejo Universitario con Resolución No. 571/2020, del 7 de diciembre de 2020.
De acuerdo al calendario académico 2021- 1 y 2, aprobado con Resolución No. 097/2021, del Consejo Universitario, están planificadas las siguientes Evaluaciones Integral Desempeño Docente, PRIMER PAO 2021, del 28 de julio al 15 de septiembre del 2021, y SEGUNDO PAO 2021, desde el 28 de diciembre 2021 al 15 de febrero de 2022.</t>
  </si>
  <si>
    <t>gabriela tamayo</t>
  </si>
  <si>
    <t>Se ha logrado la adquisición de los equipos: MICROTOMO CRIOSTÁTICO, EQUIPO AMPLIFICADOR DE AUDIO, HISTEROSCOPIO/ RESECTOSCOPIO, COLPOSCOPIO CON SISTEMA DE CAPTACION DE IMÁGENES, MONITOR DE GRADO MEDICO PARA DIAGNOSTICO DE MAMOGRAFIA sin embargo al momento se está firmando las actas de recepción para el proceso de pago</t>
  </si>
  <si>
    <t>DOTACIÓN DE BIENES Y SERVICIOS PARA TODA LA INSTITUCIÓN</t>
  </si>
  <si>
    <t>1768193080001</t>
  </si>
  <si>
    <t>Este indicador se cumplirá en el II semestre del 2021, 7 programas en 11 líneas de investigación.</t>
  </si>
  <si>
    <t>1768132370001</t>
  </si>
  <si>
    <t>*Se elabora y socializa lineamientos de ejecución de actividades de sensibilización para el nivel nacional. *Se realiza seguimiento de entrega de Información y cumplimiento a las 9 Coordinaciones Zonales. *Se consolida , depura, analiza  y se obtiene resultados  a nivel nacional. *Se ha realizado 3.993  (enero-marzo) actividades de sensibilización  en prevención de violencia de género y rutas de atención a 32.626 usuarios y usuarias  externos. NUDOS CRÍTICOS: * La emergencia sanitaria por COVID-19  limita realizar normalmente estas actividades. Esta situación hace que se den las actividades de sensibilización pero no se cuente con un público amplio,</t>
  </si>
  <si>
    <t>EVALUACION INTEGRAL DEL SISTEMA EDUCATIVO</t>
  </si>
  <si>
    <t>Al momento no se cuentan con resultados del periodo dado que la convocatoria fue lanzada en el mes de marzo, por lo tanto se tendrán resultados en los próximos trimestres. El presupuesto asignado corresponde a fuente 002 por lo cual se espera se obtenga recaudación para que pueda asignarse el mismo.</t>
  </si>
  <si>
    <t>rosa vallejo cazco</t>
  </si>
  <si>
    <t>AMPLIACION DIVERSIFICACION E INNOVACION DE LOS SERVICIOS TECNICOS RURALES</t>
  </si>
  <si>
    <t>VERÓNICA AVILEZ</t>
  </si>
  <si>
    <t>El programa de administración central considera el monto de las remuneraciones (grupo 51) de las áreas de procesos adjetivos y demás gastos como: servicios básicos, mantenimiento, vigilancia, entre otros que contribuyen con las operaciones y funcionamiento de la entidad, cumpliendo con la programación del segundo trimestre.</t>
  </si>
  <si>
    <t>En el primer trimestre la Institucion graduo 144 estudiantes, pese a la situacion de emergencia sanitaria que aun vive el Ecuador, se le brinda a los estudiantes los mecanismos de accesibilidad para graduarse dentro del tiempo establecido por la ley, lo que evidencia el compromiso que la Universidad Agraria del Ecuador mantiene con la Comunidad Universitaria y Sociedad en General. Mediante oficios No. 274-SG-2021 y 291-SG.2021 se reporto la programacion de alumnos y estudiantes graduados en el primer trimestre.</t>
  </si>
  <si>
    <t>1768184680001</t>
  </si>
  <si>
    <t>MEJIA TRUJILLO GEOVANNA ESTEFANIA</t>
  </si>
  <si>
    <t>Porcentaje de zona de estudio con cartografía geológica a escala 1:100 000</t>
  </si>
  <si>
    <t>INVESTIGACIONES CIENTÍFICAS EJECUTADAS</t>
  </si>
  <si>
    <t>Aseguramiento de la Calidad Ambiental de los Socio-ecosistemas de Galápagos.</t>
  </si>
  <si>
    <t>1768185730001</t>
  </si>
  <si>
    <t>PRIMER TRIMESTRE: Durante el primer trimestre del año 2021, dentro del Programa presupuestario 01 ADMINISTRACIÓN CENTRAL, se ejecutó un monto de $345.866,74 correspondiente al 22,85%, de un monto codificado de $1.513.578,11.</t>
  </si>
  <si>
    <t>85</t>
  </si>
  <si>
    <t>Actividades en materia de gobernabilidad</t>
  </si>
  <si>
    <t>Durante el primer semestre se han agendado 53.522 citas medicas, de las cuales se han atendido 52.837, en los Hospitales Quito y Guayaquil,  lo que ha permitido alcanzar la meta establecida, a pesar de de la emergencia sanitaria que continua;  de conformidad a lo dispuesto por el COE Cantonal y Nacional.</t>
  </si>
  <si>
    <t>Belén chávez</t>
  </si>
  <si>
    <t>MARÍA PIEDAD BASTIDAS</t>
  </si>
  <si>
    <t>El porcentaje de casos de investigación de abuso del poder de mercado, acuerdos y prácticas restrictivas, prácticas desleales y de concentración económica que cumplen con los tiempos establecidos en la LORCPM y su Reglamento alcanzó el 100% de cumplimiento. La programación responde a un tipo de indicador  discreto que se acumula para lograr el 100%</t>
  </si>
  <si>
    <t>Para el seguimiento a la ANIMH 2017-2021 se hizo Informe de Seguimiento de la ANIMH 2017-2021, incluyó jornadas de capacitación y asistencia técnica a 305 entidades. Se cuenta con una batería de Indicadores y metas de cumplimiento de la ANIMH 2017-2021. Se concluyó el Estudio: La movilidad humana en los Sistemas de Protección Integral de Derechos. Se realizó  Registro de Consejos Cantonales de Protección de Derechos priorizados para el acompañamiento en la conformación de Consejos Consultivos de Movilidad Humana. En calidad de integrante de la estrategia de prevención de la migración riesgosa se realizó como proyecto la difusión del cuadernillo ¿prevengamos la migración riesgosa¿ ejecutado en las instituciones educativas del cantón el Tambo de la provincia del Cañar.</t>
  </si>
  <si>
    <t>Se ejecutó de acuerdo a lo planificado, se apoyó financiera y técnicamente a 118 organizaciones deportivas entre provinciales, cantonales, estudiantiles y otras</t>
  </si>
  <si>
    <t>ivan carrera</t>
  </si>
  <si>
    <t>Se ha ejecutado el 82% de las actividades programadas de predios titulados para el segundo trimestre 2021.</t>
  </si>
  <si>
    <t>EL PROGRAMA DE ADMINISTRACIÓN CENTRAL, TUVO UNA EJECUCIÓN EN EL SEMESTRE DEL 46.14%</t>
  </si>
  <si>
    <t>60</t>
  </si>
  <si>
    <t>ING. SILVIA OBANDO R.</t>
  </si>
  <si>
    <t>Se cumplió con 3 alumnos graduados del tercer nivel de educación superior en el segundo trimestre del 2021, perteneciente a la facultad de Ciencias de la Vida, pertenecientes a las primeras cohortes</t>
  </si>
  <si>
    <t>Se cumplió con el 25% de eficiencia del Sistema Nacional de Información para el PND y de las herramientas informáticas que forman parte del Sistema Nacional de Planificación Participativa SNDPP.
Se alcanzó el 13% de ejecución del Plan Anual de Inversión, alineado a los objetivos y metas del Plan Nacional de Desarrollo.</t>
  </si>
  <si>
    <t>El avance está en función de las metas planteadas. El 20% de cumplimiento corresponde a los pagos de bienes y servicios de puntos migratorios y  seguridad ciudadana, desplazamientos de técnicos a territorio (viáticos y pasajes en el interior) para el desarrollo de acciones en el ámbito de la seguridad ciudadana. El 2% que no se cumplió responde  a la reprogramación de   pagos pior concepto de mantenimiento de patrulleros  para el segundo trimestre 2021.</t>
  </si>
  <si>
    <t>Programa destinado a ejecución del Plan Anual de Inversiones de la ANT.
Durante el segundo trimestre se ha logrado el pago de sueldos y beneficios de ley del personal que permite tener operativo el proyecto "Seguridad Integral para el Transporte Püblico y Comercial. Así como también el pago de servicios de "Housing" y "Telemetría".</t>
  </si>
  <si>
    <t>El valor de este programa presupuestario corresponde a los grupos de gasto 510000, 530000, 570000 . Durante el segundo trimestre se ha ejecutado el pago de sueldos, arrendamientos, y y servicios básicos para la operatividad efectiva de la Instituición. Es menester indicar que el programa ha tenido reformas de disminución del presupuesto.</t>
  </si>
  <si>
    <t>En el primer trimestre del 2021 se han resuelto  o finalizado el 71.6% de casos de Derechos Humanos y de la Naturaleza que han ingresado a la DPE desde el año 2013, es así que se cumple con el 91.79% de la meta planificada.</t>
  </si>
  <si>
    <t>No se cuenta con presupuesto asignado.</t>
  </si>
  <si>
    <t>DURANTE EL PRIMER TRIMESTRE SE TIENE LOS SIGUIENTES RESULTADOS: ENCUENTROS ESTUDIANTILES 2990;EVENTOS CULTURALES 10300 FALLECIMIENTO DE MONTALVO 292; PUBLICACIONES 7314; VIDES VIRTUALES 304; CÁTEDRAS 2279; EXPOSICIONES PICTÓRICAS VIRTUALES 1812; EXPOSICIONES PICTÓRICAS PRESENCIALES 27; VISITAS PRESENCIALES 128; RECITALES 829 TOTAL DEL TRIMESTRE 
 DE ENERO A MARZO 26972</t>
  </si>
  <si>
    <t>BENEFICIARIOS DE LAS PROTECCIONES SPPAT</t>
  </si>
  <si>
    <t>El cumplimiento de la meta al primer semestre corresponde al reporte del SGA, módulo Graduados.</t>
  </si>
  <si>
    <t>Toneladas</t>
  </si>
  <si>
    <t>GARANTIA DE LA CALIDAD DE LOS SERVICIOS DE SALUD</t>
  </si>
  <si>
    <t>CHRISTIAN RUIZ</t>
  </si>
  <si>
    <t>Cumplimiento conforme lo programado, proyectos de arrastre que se vienen ejecutando desde el inicio del periodo fiscal</t>
  </si>
  <si>
    <t>Este indicador se cumplirá en el II semestre del 2021. Sin embargo, se implementa varias estrategias para alcanzar este indicador como: Potenciar la investigación formativa y generativa en grado y posgrado; y, Promover el desarrollo de la investigación institucional mediante el reconocimiento de la producción científica.</t>
  </si>
  <si>
    <t>Santiago espin ramos</t>
  </si>
  <si>
    <t>Pagos realizados para la atención integral a las personas en conflicto con la ley</t>
  </si>
  <si>
    <t>Apoyo al deporte de alto rendimiento</t>
  </si>
  <si>
    <t>Número de proyectos de investigación aprobados</t>
  </si>
  <si>
    <t>CONTROL DE LA TRANSPARENCIA Y LIBRE COMPETENCIA DE LOS OPERADORES ECONOMICOS</t>
  </si>
  <si>
    <t>FORTALECIMIENTO DE LAS CAPACIDADES Y HABILIDADES DEL TALENTO HUMANO</t>
  </si>
  <si>
    <t>1760000900001</t>
  </si>
  <si>
    <t>Se han realizado eventos de difusión científica, además, se han presentado los resultados de varias de las acciones realizadas en territorio, mediante la publicación de artículos científicos.</t>
  </si>
  <si>
    <t>1768150270001</t>
  </si>
  <si>
    <t>20</t>
  </si>
  <si>
    <t>1260001380001</t>
  </si>
  <si>
    <t>katherine vásquez</t>
  </si>
  <si>
    <t>0960002780001</t>
  </si>
  <si>
    <t>Mauricio ESPINOSA</t>
  </si>
  <si>
    <t>1768035250001</t>
  </si>
  <si>
    <t>AGENCIA DE REGULACIÓN Y CONTROL DE LAS TELECOMUNICACIONES ARCOTEL</t>
  </si>
  <si>
    <t>1768158330001</t>
  </si>
  <si>
    <t>Número de microempresarios capacitados en competencias digitales</t>
  </si>
  <si>
    <t>Se ha ejecutado el 78% de las actividades programadas de predios titulados para el período.</t>
  </si>
  <si>
    <t>SECRETARIA DEL SISTEMA DE EDUCACION INTERCULTURAL BILINGÜE</t>
  </si>
  <si>
    <t>Se cumpiló con la programación en el primer trimestre</t>
  </si>
  <si>
    <t>Al 30 de junio, la subsecretaría de Preparación y Respuesta ejecutó: El 30% de avance de los componentes del PNR que cuentan con herramientas metodológicas, desarrolladas. 10 Equipos de Primera Respuesta acreditados. 8 simulacros y/o Simulaciones ejecutadas con la articulación de COE Cantonal, Provincial, Nacional y/o Binacional. 100% de personas atendidas por el SNGRE con asistencia humanitaria en cumplimiento con el procedimiento para la gestión de entrega de bienes de asistencia humanitaria.276 Voluntarios de Protección Civil especializados en temas de gestión de riesgos.</t>
  </si>
  <si>
    <t>Ing. ADRIANA CORONEL LLIVE</t>
  </si>
  <si>
    <t>CAUSAS RESUELTAS</t>
  </si>
  <si>
    <t>Se han planteado 3 objetivos estratégicos homologados con 5 indicadores, de estos se han cumplido los 5 al 100%.</t>
  </si>
  <si>
    <t>En este primer trimestre el Consejo Nacional de Salud, ha logrado ejecutar sus actividades operativas y administrativas de manera eficiente, contribuyendo con la construcción, fortalecimiento y sostenibilidad del Sistema Nacional de Salud y la correcta aplicación de las Política públicas, normas e instrumentos técnicos en el marco de la Ley Orgánica del Sistema Nacional de Salud y su reglamento.</t>
  </si>
  <si>
    <t>EN EL MES DE ENERO SE PRIORIZO OBLIGACIONES PENDIENTES DE GASTOS POR SENTENCIAS REGISTRADOS EN PASIVOS, BECAS PENDIENTES DEL PERIODO 2020, LOS DEMAS GASTOS SE PROGRAMARAN EN LOS SIGUIENTES TRIMESTRES</t>
  </si>
  <si>
    <t>Se realizan actividades administrativas y emitieron políticas públicas, para el otorgamiento de becas nacionales, internacionales y ayudas económicas, a través de 124 servidores, dentro de la Subsecretaría de Fortalecimiento del Talento Humano. Estas políticas son puestas en marcha, a través de financiamiento de proyectos de inversión y corriente</t>
  </si>
  <si>
    <t>proyectos de investigación ejecutados</t>
  </si>
  <si>
    <t>UNIVERSIDAD CENTRAL DEL ECUADOR</t>
  </si>
  <si>
    <t>1768190730001</t>
  </si>
  <si>
    <t>Se obtuvo el 22,70% de ejecución presupuestaria</t>
  </si>
  <si>
    <t>Dentro de lo relacionado al programa 82 - Formación y Gestión Académica, contamos con la ejecución de gastos de personal del área docente, adquisición de bienes y servicios de consumo (entre ellos servicios de impresión de libros), entrega de becas completas y parciales a 261 estudiantes de la universidad, contratación de servicios para el funcionamiento de los programas de posgrado, entre otros.</t>
  </si>
  <si>
    <t>TRIBUNAL CONTENCIOSO ELECTORAL</t>
  </si>
  <si>
    <t>FOMENTO DE LA INDUSTRIA Y SERVICIOS DE TECNOLOGIAS DE LA INFORMACION Y COMUNICACION</t>
  </si>
  <si>
    <t>MINISTERIO DE RELACIONES EXTERIORES Y MOVILIDAD HUMANA</t>
  </si>
  <si>
    <t>Número de equipos médicos adquiridos</t>
  </si>
  <si>
    <t>En el segundo trimestre de 2021 se ha logrado el cierre de 33 proyectos ejecutados y con resultados de investigación, mientras que se cerraron 3 proyectos que no fueron ejecutados o tuvieron un cumpliiento parcial de sus actividades.</t>
  </si>
  <si>
    <t>1360031350001</t>
  </si>
  <si>
    <t>Contribuye a la operatividad administrativa para el fortalecimiento de la Institución</t>
  </si>
  <si>
    <t>MINISTERIO DEL TRABAJO</t>
  </si>
  <si>
    <t>Formación de Agentes de tránsito (Vigilantes y Agentes Civiles) - I: Promedio de rendimiento académico</t>
  </si>
  <si>
    <t>ALICIA RENTERÍA</t>
  </si>
  <si>
    <t>ivonne vizueta b.</t>
  </si>
  <si>
    <t>En el segundo trimestre se cuenta con un total de 14 instituciones educativas finalizadas con documentación de respaldo, las cuales presentan un enfoque en mantenimientos integrales pertenecientes a la Coordinación Zonal de Educación Zona 3, debido a que se asignó recursos para 122 IE de las cuales su proceso contractual finalizó antes de lo planificado.</t>
  </si>
  <si>
    <t>Se ha ejecutado el 83% de las actividades programadas para el porcentaje de preñez en el segundo trimestre 2021. Sin embargo para el primer semestre se ha cumplido el 97%.</t>
  </si>
  <si>
    <t>Publicaciones científicas en medios con ISBN o ISSN</t>
  </si>
  <si>
    <t>NÚMERO DE ACTIVIDADES</t>
  </si>
  <si>
    <t>Daniel cueva</t>
  </si>
  <si>
    <t>PREVENCIÓN Y CONTROL DE LA CONTAMINACIÓN AMBIENTAL</t>
  </si>
  <si>
    <t>03</t>
  </si>
  <si>
    <t>El monto total codificado de este programa no coincide con la cédula de Esigef sin embargo se registra valores proporcionados por la STPE. Principales Logros: Programa de capacitación para el sector pesquero artesanal y su núcleo familiar; Entrega de dispositivos tecnológicos con la implementación de herramienta SIAP; Participación en la presentación de la Evaluación de Medio Término del Proyecto de Iniciativas Pesquerías Costeras América Latina-CFI Perú-Ecuador; Brigadas médicas de salud para pescadores artesanales y su núcleo familiar.</t>
  </si>
  <si>
    <t>28 proyectos de servicio comunitario ejecutados durante el primer semestre, donde se realizaron 2269 atenciones brindadas en las diferentes zonas de influencia. Se firmaron 5 nuevos convenios para el desarrollo de programas y proyectos de servicio comunitario, 260 convenios específicos para el desarrollo de prácticas preprofesionales y 210 acuerdos para el desarrollo de prácticas preprofesionales.</t>
  </si>
  <si>
    <t>Porcentaje de casos finalizados</t>
  </si>
  <si>
    <t>El avance de la agenda  regulatoria es del 50% cumpliéndose los hitos de avance para la consecución de resultados de dicha agenda</t>
  </si>
  <si>
    <t>0660001840001</t>
  </si>
  <si>
    <t>SECRETARIA NACIONAL DE EDUCACION SUPERIOR CIENCIA TECNOLOGIA E INNOVACION</t>
  </si>
  <si>
    <t>OPERATIVOS POLICIALES REALIZADOS PARA GARANTIZAR LA SEGURIDAD CIUDADANA</t>
  </si>
  <si>
    <t>Emilia Ruiz</t>
  </si>
  <si>
    <t>Unidad</t>
  </si>
  <si>
    <t>Se cumplió con la programación en el segundo trimestre. Este programa presupuestario hace referencia a las actividades de gestión institucional cumplidas. Se ejecutó el 41,04% de presupuesto relacionado a gastos que contribuyan a la operación y funcionamiento de la entidad como: servicios básicos, mantenimiento de vehículos, seguridad y vigilancia entre otros.</t>
  </si>
  <si>
    <t>46 procesos contratación pública, 167 certificaciones presupuestarias, implementación Estatuto, Manual Clasificación Puestos, 14 eventos capacitación, patrocinio institucional, asesoramiento jurídico, implementación Sistema Gestión por Procesos, 120 documentos levantados, 111 documentos aprobados, 4 trámites mejora procesos, 2 mejora formularios, 46 trámites agrupados en 14 servicios, 4 reformas POA, 101 certificaciones POA, seguimiento 237 recomendaciones CGE, 44 convenios interinstitucionales, implementación EGSI V2.0, adquisición licencias, elaboración proyectos tecnológicos, posicionamiento institucional, boletines prensa, comunicados oficiales, atención medios comunicación, imagen institucional, atención 4237 trámites, 15 Resoluciones Directorio y capacitación gestión documental.</t>
  </si>
  <si>
    <t>I TRIMESTRE: DURANTE EL PERÍODO ENERO MARZO SE EJECUTÓ EL 25% DE LO PLANIFICADO, CONSIDERANDO LOS GASTOS DE OPERACIÓN Y FUNCIONAMIENTO INSTITUCIONAL</t>
  </si>
  <si>
    <t>Memorando Nro. UPEC-DIVS-2021-0260-M En los procesos de vinculación del segundo trimestre del año 2021 participaron:  39 docentes, 970 estudiantes, El segundo trimestre del presente año se aprobó 15 proyectos de vinculación y en ejecución de trimestres anteriores se encuentran 9 proyectos sumando en total 24 proyectos activos, siendo 163.035 beneficiarios directos e indirectos, en los diferentes cantones de la provincia del Carchi.</t>
  </si>
  <si>
    <t>La UNAE realiza convocatorias para proyectos cada ciclo; por lo tanto, se reporta ejecución durante cada semestre.</t>
  </si>
  <si>
    <t>SE HA CANCELADO NÓMINA DE LA PRESIDENCIA DE LA REPÚBLICA Y ACTIVIDADES RELACIONADAS A LA MISIÓN DE LA PRESIDENCIA
DE LA REPÚBLICA</t>
  </si>
  <si>
    <t>Se ejecuta el 16.20% de lo programado, que contempla pagos de personal, servicios básicos, instalación, mantenimiento y reparaciones, seguridad y vigilancia, servicio de limpieza especializada de los laboratorios y otros rubros propios de la gestión institucional.</t>
  </si>
  <si>
    <t>Sandra zurita</t>
  </si>
  <si>
    <t>El Consejo de Comunicación realizó diferentes actividades a través de medios digitales, en el marco de sus atribuciones y responsabilidades, con la finalidad de dar cumplimiento a la Planificación Operativa Anual y a su vez al Plan Estratégico vigente. Se ha dado continuidad a la prestación de los servicios a pesar de las limitantes por la pandemia que atraviesa el país. Los recursos ejecutados corresponden principalmente al pago de los servicios generales y contrataciones vinculadas con el mantenimiento y operación propia de la Institución.</t>
  </si>
  <si>
    <t>INSTITUTO NACIONAL DE ECONOMIA POPULAR Y SOLIDARIA</t>
  </si>
  <si>
    <t>Políticas públicas para el Fortalecimiento del Conocimiento y Talento Humano</t>
  </si>
  <si>
    <t>Durante el primer trimestre se alcanzó el 86,88% de cumplimiento de la meta de ahorro (26%) a través de la herramienta de catálogo electrónico.</t>
  </si>
  <si>
    <t>Es importante señalar que para regularizar el presupuesto institucional se debió cumplir con las diferentes disposiciones de los organismos estatales, disponiendo de un presupuesto estructurado en el mes de  abril y el inicio de la ejecución del gasto no permanente a partir de mayo, adicionalmente el MEF ha ido incorporando de manera paulatina el presupuesto de saldos de caja, incidiendo en los resultados de la ejecución presupuestaria, principalmente de gasto no permanente.</t>
  </si>
  <si>
    <t>Principales Logros: Aprobación de 13 proyectos para la inversión del Programa Mipymes Capital Semilla (Capital Crece) y 1 proyecto del Programa INNOVACYT 2020; I Sesión Extraordinaria del Comité Interministerial de la Calidad 2021;Lanzamiento Convocatoria API (Apoya, Promueve e Impulsa) 2021 Tercera Edición;Convenio de Cooperación Interinstitucional con el MREMH; Monto de exportaciones de los actores de la Economía Popular y Solidaria-AEPYS en 143.682,35</t>
  </si>
  <si>
    <t>GESTION DE PARTICIPACION POLITICA Y FORTALECIMIENTO DEMOCRATICO</t>
  </si>
  <si>
    <t>Porcentaje de ahorro generado a través de las compras realizadas por catálogo electrónico.</t>
  </si>
  <si>
    <t>ROLANDO SINCHE</t>
  </si>
  <si>
    <t>PROVISION Y PRESTACION DE SERVICIOS DE SALUD</t>
  </si>
  <si>
    <t>Como política institucional los proyectos de vinculación se aprueban antes de iniciar el periodo académico estudiantil. 947 estudiantes realizaron prácticas preprofesionales.153 acuerdos de cooperación para el desarrollo de prácticas preprofesionales y 180 convenios específicos para el desarrollo de prácticas preprofesionales y pasantías.</t>
  </si>
  <si>
    <t>Reporte de atenciones mensuales Coordinación Técnica y Dirección de Asesoría Jurídica</t>
  </si>
  <si>
    <t>Gestión y Control de Servicios Portuarios.</t>
  </si>
  <si>
    <t>mariela cedeno gomez</t>
  </si>
  <si>
    <t>1760002440001</t>
  </si>
  <si>
    <t>Se realizó la graduación de 220 alumnos</t>
  </si>
  <si>
    <t>Indicador discreto: para el año 2021 se prevé atender a 18.907 personas con discapacidad. Al mes de junio se está brindando el servicio a 17.419 usuarios en las modalidades: Centros Referencia y Acogida, Centros Diurnos; y, Atención en el Hogar y la Comunidad, lo que representa el 92,13%. 
La ejecución presupuestaria es del 40,40%.</t>
  </si>
  <si>
    <t>II TRIMESTRE: En este periodo se ejecutaron acciones para garantizar el uso efectivo de los recursos y asegurar el cumplimiento de las atribuciones Institucionales. DNAF gestionó la optimización de Cero Papeles mediante quipux, el uso eficiente del presupuesto y la gestión efectivas de sus procesos. DNPGE gestionó la satisfacción del usuario externo, el cumplimiento de planes de acción para mejora institucional, el porcentaje de trámites actualizados en GOB.EC y la mejora de procesos institucionales priorizados. DNTH gestionó la efectividad de sus procesos. DNT gestionó la calidad del desarrollo y mantenimiento de aplicaciones y el cumplimiento de SLA. DNJ gestionó la efectividad de sus procesos.</t>
  </si>
  <si>
    <t>Al 31 de marzo, la Subsecretaría de Preparación y Respuesta logró el desarrollo y fortalecimiento de capacidades humanas del voluntariado, para una respuesta efectiva en situaciones de emergencia y desastres. Se ha realizado la entrega de asistencia humanitaria a través de las Coordinaciones Zonales a un total de 6.726 personas aproximadamente.</t>
  </si>
  <si>
    <t>si unidad de medida</t>
  </si>
  <si>
    <t>Indicador discreto: Durante el primer trimestre se alcanzó el 108% de cumplimiento con respecto a la microplanificación 2021. A marzo se registró una cobertura de 53.327 personas adultas mayores en condiciones de pobreza, pobreza extrema y vulnerabilidad en los diferentes servicios de atención y cuidado gerontológico.</t>
  </si>
  <si>
    <t>De 218 actividades operativas planificadas para el segundo trimestre del 2021 se ejecutaron 176, dando un porcentaje de cumplimiento del 81%</t>
  </si>
  <si>
    <t>Representa la producción intelectual registrada en el observatorio en el periodo abril - junio 2021.</t>
  </si>
  <si>
    <t>Fortalecimiento del sistema de Investigación, que garantice la ejecución de proyectos de vinculación, contribuyendo a la solución de problemas.</t>
  </si>
  <si>
    <t>NELIDA GISELA RIOS FAJARDO</t>
  </si>
  <si>
    <t>Katherine Pérez Vargas</t>
  </si>
  <si>
    <t>ASAMBLEA NACIONAL</t>
  </si>
  <si>
    <t>Martín Andrade</t>
  </si>
  <si>
    <t>La frecuencia de reporte del indicador es anual, Para el año 2021, se estableció como meta una cobertura de 97.26%, a nivel nacional.  El cumplimiento de la meta se reportará en el primer trimestre del año 2022.</t>
  </si>
  <si>
    <t>ACCESO DEMOCRATIZACION Y DESCONCENTRACION DE LOS LOS FACTORES DE LA PRODUCCION</t>
  </si>
  <si>
    <t>INSTITUTO NACIONAL DE PATRIMONIO CULTURAL</t>
  </si>
  <si>
    <t>Se atendieron 160.326 solicitudes ciudadanas que corresponde asesorías, patrocinios y causas de mediación a nivel nacional, a personas en condición económica, social y cultural de vulnerabilidad o estado de indefensión, garantizando pleno acceso a la justicia en concordancia con lo establecido en la Constitución de la República del Ecuador y Código Orgánico de la Función Judicial, adicionalmente se devenga el valor por concepto de operaciones en territorio y la nómina del personal misional. Durante el primer semestre se ejecutó un valor de $12.226.303,22 de un codificado de $26.252.467,08.</t>
  </si>
  <si>
    <t>Berenise Vera palacios</t>
  </si>
  <si>
    <t>Dentro de lo relacionado al programa 83 - Gestión de la Investigación, contamos con la ejecución de pagos de honorarios del área docente para los programas de posgrado de la institución, adquisición de bienes y servicios de consumo (entre ellos servicios de impresión de libros), entrega de becas completas y parciales a estudiantes de posgrado, contratación de servicios para el funcionamiento de los programas de posgrado así como el financiamiento de los proyectos de investigación dirigidos por el VPIA, entre otros.</t>
  </si>
  <si>
    <t>rocío gavilanes</t>
  </si>
  <si>
    <t>INSTITUTO NACIONAL DE BIODIVERSIDAD</t>
  </si>
  <si>
    <t>83</t>
  </si>
  <si>
    <t>DEFENSORIA DEL PUEBLO</t>
  </si>
  <si>
    <t>marlene dávila</t>
  </si>
  <si>
    <t>Actividades de control societario, mercado de valores, seguros y prevención de lavado de activos</t>
  </si>
  <si>
    <t>1768190490001</t>
  </si>
  <si>
    <t>La programación y resultado de cada trimestre no son acumulables, 924.923 estudiantes de bachillerato matriculados en instituciones educativas de todos los sostenimientos en el periodo escolar 2020-2021 (Sierra) y 2021-2022 (Costa). Fuente: Archivo Maestro de Instituciones Educativas - AMIE, periodo 2020 - 2021 (sierra) y Gestión de Inscripción y Asignación - GIA, periodo 2021-2022 (costa), 05-jul-2021</t>
  </si>
  <si>
    <t>GRAD. MANUEL ÍÑIGUEZ SOTOMAYOR</t>
  </si>
  <si>
    <t>CASA MILITAR PRESIDENCIAL</t>
  </si>
  <si>
    <t>RESULTADOS ENCUESTAS  ENERO ¿ JUNIO 2021
De acuerdo a la Guía Metodológica para la Medición y Evaluación de la Percepción de la Calidad de los Servicios Públicos del Ministerio de Trabajo, se procedió a la ejecución de la encuesta del  PRIMER SEMESTRE DE 2021 para medir  el nivel de satisfacción de los usuarios externos  respecto de los servicios que brinda Autoridad Portuaria de Manta en relación al uso del Terminal Pesquero y de Cabotaje obteniendo un resultado del 96.30%.</t>
  </si>
  <si>
    <t>Se cumplió con 633 alumnos titulados de este periodo, la Planta Docente de la Universidad está conformado por: 346 docentes con título de magister, 1 docentes con título de tercer nivel y 83 con título de PHD, con un total 430 docentes de la Universidad. En este periodo se registraron 430 títulos en la SENESCYT.</t>
  </si>
  <si>
    <t>47.70% de causas resueltas en función de las causas ingresadas y resueltas de enero a marzo del año 2021 por el Tribunal Contencioso Electoral. 
(FUENTE: SECRETARÍA GENERAL (Memorando TCE-SG-2021-0202-M de 14 abril 2021)</t>
  </si>
  <si>
    <t>Se cumple con lo programado en el primer trimestre.</t>
  </si>
  <si>
    <t>Se creo la Institución mediante Decreto Ejecutivo Nro. 29 del 24 de mayo de 2021</t>
  </si>
  <si>
    <t>El 25% de enero a marzo, corresponde a la aprobación de 146 Carreras y 207 programas de educación superior para fortalecer la innovación, producción y transferencia científica y tecnológica en todos los ámbitos del conocimiento. y de 181 Resoluciones, correspondientes a normativa expedida para garantizar los principios de la Educación Superior.</t>
  </si>
  <si>
    <t>La meta planificada para el año 2021 es de 3 proyectos de vinculación ejecutados, los mismo que se encuentran planificados para el segundo semestre de 2021, y la meta total cumplida es de 4 proyectos de vinculación ejecutados en el primer semestre, esto corresponde al 133,3% de cumplimiento de meta. Además, con la ejecución de los proyectos de vinculación, se benefició a un total de 386 personas.
Nota: El sistema no permite colocar el total de 4 proyectos ejecutados, debido a que arroja un mensaje que "supera el 25% de lo planificado". En tal sentido, se procede a ingresar únicamente un proyecto el primer trimestre y dos el segundo trimestre = 3 proyectos; no obstante, la meta real cumplida es de 4 proyectos.</t>
  </si>
  <si>
    <t>SERVICIO ECUATORIANO DE CAPACITACION PROFESIONAL -SECAP</t>
  </si>
  <si>
    <t>Gestión para Atracción de Inversiones</t>
  </si>
  <si>
    <t>GENERACION Y TRANSFERENCIA DE CONOCIMIENTO</t>
  </si>
  <si>
    <t>Proyectos ejecutados con la
vinculación a la colectividad</t>
  </si>
  <si>
    <t>SERVICIOS JURISDICCIONALES</t>
  </si>
  <si>
    <t>0968589570001</t>
  </si>
  <si>
    <t>MGS. VERÓNICA ACOSTA</t>
  </si>
  <si>
    <t>1760006350001</t>
  </si>
  <si>
    <t>Las embajadas y oficinas consulares del Ecuador gestionaron acciones estratégicas para la promoción de la oferta exportable, comercio, inversión cultura y turismo acorde las líneas de acción planificadas. Se cumplió con 387 líneas de acción: Embajadas en América del Norte y Europa: 70, Embajadas en América Latina y El Caribe: 97, Embajadas en África, Asia y Oceanía: 67; y Oficinas Consulares: 153</t>
  </si>
  <si>
    <t>Plan Nacional de Normalización 2021; solicitudes de certificados de reconocimiento atendidas; emisión de certificados de conformidad; y realización de verificaciones delcontenido neto.</t>
  </si>
  <si>
    <t>Se cumplió con la programación en el primer trimestre. Este programa presupuestario hace referencia a las actividades de gestión institucional cumplidas. Se ejecutó el 20,30% de presupuesto relacionado a gastos que contribuyan a la operación y funcionamiento de la entidad como: servicios básicos, mantenimiento de vehículos, seguridad y vigilancia entre otros.</t>
  </si>
  <si>
    <t>ADMINISTRACION Y CONTROL DE LA JUSTICIA CONSTITUCIONAL</t>
  </si>
  <si>
    <t>La Universidad Estatal Amazónica, atravieza un proceso de transición de autoridades, por lo que se deberá en el lapso de 3 meses alinear las planificaciónes. Al momento se refleja una ejecución del plan operativo que cubre un 17% segun cédula presupuestaria, y respecto al total de grupos de gasto estimamos un avande del 15% global de la meta programada, misma que se ajustará con un nuevo proceso de actualización de los planes.</t>
  </si>
  <si>
    <t>Articulación de la política pública y atención a través de los servicios MIES en el DMQ</t>
  </si>
  <si>
    <t>En este periodo se han desarrollado las actividades de la manera más normal posible y ejecutado las contrataciones previstas dentro de la institución, alcanzando un 24% de ejecución del presupuesto</t>
  </si>
  <si>
    <t>89</t>
  </si>
  <si>
    <t>Levantamiento planimétrico del Campus José Rubén Orellana para registro en la Secretaría de Territorio Hábitat y Vivienda.
Avance 56,81% readecuación de infraestructura intensiva de aulas.
Avance 32,47% construcción del edificio para la ampliación del CEC-EPN.
Firma de 5 contratos para mejoramiento de la infraestructura institucional: Readecuación de oficinas de Ciencias Administrativas, 
Adecuación de oficinas de Ingeniería de Sistemas,
Cambio de cubierta de Ingeniería Eléctrica y Electrónica, Readecuación de oficinas y áreas de bodega de la planta piloto del DECAB, Readecuación de laboratorios de química orgánica, control industrial y laboratorio alpha para el vicerrectorado de investigación
Generación de funcionalidad en el módulo Académico del Sistema Integrado de Información.</t>
  </si>
  <si>
    <t>JORGE ALBÁN</t>
  </si>
  <si>
    <t>UNIVERSIDAD NACIONAL DE LOJA</t>
  </si>
  <si>
    <t>PROGRAMA DE GASTO NO PERMANENTE ATADO A UN PROYECTO DE INVERSIÓN</t>
  </si>
  <si>
    <t>RELACIONES EXTERIORES INTEGRACION REGIONAL Y COOPERACION INTERNACIONAL</t>
  </si>
  <si>
    <t>Se realizaron los debidos trabajos de mantenimiento del sistema de balizamiento marítimo, actualización de las cartas náuticas, caracterización oceanográfica y demás actividades técnicas, cumpliendo con lo planificado.</t>
  </si>
  <si>
    <t>PAOLY ALOMOTO LOOR</t>
  </si>
  <si>
    <t>Milena Fernanda Criollo Quevedo</t>
  </si>
  <si>
    <t>87</t>
  </si>
  <si>
    <t>Desarrollar e implementar modelos de gestión en la administración de los bienes, parques urbanos, espacios públicos, puertos y facilidades pesqueras</t>
  </si>
  <si>
    <t>Fomento y Desarrollo de la Producción de Recursos Pesqueros y Acuícolas</t>
  </si>
  <si>
    <t>COORDINACION EN LA FORMULACION EJECUCION SEGUIMIENTO Y EVALUACION DE LAS POLITICAS PUBLICAS</t>
  </si>
  <si>
    <t>MGST. FAUSTO ORDOÑEZ</t>
  </si>
  <si>
    <t>Fausto Fabián Freire Tapia</t>
  </si>
  <si>
    <t>1360002170001</t>
  </si>
  <si>
    <t>Se ha dado prioridad a la contratación de servicios continuos como internet, servicio de emisión de pasajes aéreos nacionales y contratación de materiales de aseo y limpieza, y compra de mascarillas de protección, se están trabajando en la organización del archivo documental, dentro de lo cual se está elaborando la política institucional. La UATH realizó la renovación de 44 contratos de servicios ocasionales, y uno aprobado por el Ministerio del Trabajo, así también finalizó la Evaluación del Desempeño 2020. Se realizó el Plan anual de Capacitación 2021, se solicito la revisión y aprobación del Manual de Descripción, Valoración y Clasificación de Puestos SPPAT. se remite al MDT la Planificación de Talento humano 2021</t>
  </si>
  <si>
    <t>Se logró el 100% de la meta planificada en cuanto a satisfacción en la atención al usuario externo, considerando para este análisis los principales servicios que presta la institución:
 i) Inscripción, habilitación y actualización de usuarios en el SNCP evaluado por el Índice de satisfacción brindada por los asesores a los usuarios atendidos en ventanillas, siendo la meta la meta mensual de 4,81.
  ii) Porcentaje del cumplimiento del cronograma de eventos de capacitación</t>
  </si>
  <si>
    <t>1760002280001</t>
  </si>
  <si>
    <t>SIGUIENDO CON LA PLANIFICACIÓN ESTABLECIDA PARA EL PERIODO CORRESPONDIENTE LA INSTITUCIÓN HA REALIZADO LA EJECUCIÓN DE LAS METAS PROGRAMAS PARA EL segundo TRIMESTRE, PESE A LA MODALIDAD DE TELETRABAJO QUE SE MANTIENE LOS PROCESOS SE SIGUEN EJECUTANDO EN CADA UNA DE LAS ÁREAS.</t>
  </si>
  <si>
    <t>Se ha fortalecido las medidas de bioseguridad tanto previo al ingreso como en territorio conla finalidad de ir reduciendo el índice de ingreso de especies introducidas a las islas Galápagos al 0.16 y reduciendo el índice de establecimiento y propagación de especies introducidas al 0.18.</t>
  </si>
  <si>
    <t>Índice de ingreso de especies introducidas a las islas Galápagos
Índice de establecimiento y/o propagación de especies introducidas</t>
  </si>
  <si>
    <t>1768183870001</t>
  </si>
  <si>
    <t>En el primer trimestre el CNIG, ha atendido casos de amenaza o violación de derechos, presentados por mujeres y personas LGBTI, en el marco de sus competencias ha generado instrumentos técnico jurídicos, tendientes a emitir recomendaciones para el reestablecimiento restitución del derecho</t>
  </si>
  <si>
    <t>0.00</t>
  </si>
  <si>
    <t>Se ha cumplido con el Plan de Intervención de Asentamientos Humanos Irregulares en el primer Trimestre, se realizó 88 inspecciones y controles de Asentamientos Humanos Irregulares, de un total de 106  inspecciones y operativos de control planificados.</t>
  </si>
  <si>
    <t>Cumplimiento de los procesos de contratación pública, administración de bienes y servicios, gestión de servicios generales, gestión presupuestaria, de contabilidad y tesorería, gestión de remuneraciones, gestión de desarrollo de software, gestión de mesa de servicios, gestión de los servicios de telecomunicaciones, gestión de asesoría jurídica y patrocinio, gestión de comunicación interna y externa y gestión de planificación, seguimiento y evaluación de planes y proyectos.</t>
  </si>
  <si>
    <t>Número de proyectos planificados con la participación de la colectividad</t>
  </si>
  <si>
    <t>Satisfacción al Usuario Externo</t>
  </si>
  <si>
    <t>En este trimestre se registraron 26.681 en Consulta Externa; 1.444 en Hospitalización y 3.173 en Emergencia</t>
  </si>
  <si>
    <t>SECRETARÍA TÉCNICA DE ASENTAMIENTOS HUMANOS IRREGULARES</t>
  </si>
  <si>
    <t>Durante el período de reporte se realizó el trabajo de gabinete de las hojas geológicas 1:100.000 Ambato, Riombamba y Chanduy para un total de 1 hoja dado que el trabajo de gabinete corresponde al 33% de un hoja elaborada. Como valor base se encontraban 49 hojas, para un total de 50 elaboradas. Con respecto al valor planificado de 151 hojas, se tiene un porcentaje de avance del 33,11%</t>
  </si>
  <si>
    <t>un valor de 2.391.948,45 dólares, corresponde a gasto corriente, mientras que un valor de 15.381.744,42 dólares, que se encuentra en el grupo 84 le corresponde a inversión para los proyectos a ser transferidos, es por eso que el nivel de ejecución es muy baja en referencia a lo codificado, dentro de lo planificado intituional se está cumpliendo con lo planificado</t>
  </si>
  <si>
    <t>La programación y resultado de cada trimestre no son acumulables, 273.579 niños y niñas de 3 y 4 años matriculados en instituciones educativas fiscales en el periodo escolar 2020-2021 (Costa y Sierra). Fuente: Archivo Maestro de Instituciones Educativas - AMIE, 31-mar-2021.</t>
  </si>
  <si>
    <t>A través de la unidad de titulación se tiene planificado graduar a los estudiantes en el tercer trimestre del 2021.</t>
  </si>
  <si>
    <t>Los cambios realizados por Ministerio de Economía y Finanzas; en la asignación presupuestaria y el cambio en el manejo de los sistemas, no permitió contar con el presupuesto desde el inicio del año, por tanto los procesos de contratación se han visto retrasados.</t>
  </si>
  <si>
    <t>Se encuentran aprobados 20 proyectos, de los cuales 12 están financiados con fuente de inversión aprobados con dictament favorable de inclusión al PAI 2020 segun Oficio Nro. STPE-SPN-2021-0280-OF, del 9 de abril 2021.; y 8 aprobados con gasto corrieente institucional.CONVENIOS Y ACUERDOS SUSCRITOS: Hasta Junio 2021  se han firmado11  convenios y 16 Actas de compromiso  para prácticas pre profesionales y proyectos de vinculación con la comunidad. Se realizaron 20  eventos de capacitación,  beneficiando hasta junio 2021  un total de 15486 personas, según Plan de Capacitación continua de la IES.</t>
  </si>
  <si>
    <t>-2.945 encuestas de satisfacción ciudadana a nivel nacional
-20.137 controles de calidad a los procesos operativos a nivel nacional
-435 solicitudes de verificación de líneas telefónicas suspendidas
-25% de cumplimiento del Plan Estratégico de Mejora de Clima Laboral
-3 campañas de comunicación y 500 boletines de prensa y comunicados realizados
-217 vinculaciones a escala nacional, beneficiando a 4955 ciudadanos
-714 personas adiestradas a nivel nacional
-Respecto al Plan de Capacitación Inst. se ha capacitado a 183 servidores a nivel nacional en 39 eventos ejecutados.
-94,35% de optimización cero papeles del último período.
-Suscripción de 7 nuevos convenios:5 con GADs,1 inst.pública y 1 con universidad.</t>
  </si>
  <si>
    <t>Abg. Leandro Perez Ayovi</t>
  </si>
  <si>
    <t>Se aprobó cartografía Multiescala 5K en formato *. gdb de 4254 km2: ALTIMETRIA (4530 Km2). PLANIMETRIA (4254 Km2). *.gdb (4254 Km2). Se presenta 54 km2 en más de lo planificado, porque se obtiene de sumatoria de bloques íntegros trabajados durante el trimestre (no se puede afectar integración de bloques solo para coincidencia de valores). Igualmente podría haber trimestres que por ello no se alcanzaría la producción trimestral planificada. Aplicación de planes de acción presentados como: Capacitación/sociabilización periódica a todo el personal del Proceso. Estabilidad del personal técnico en producción Multiescala</t>
  </si>
  <si>
    <t>1768168210001</t>
  </si>
  <si>
    <t>Garantiza los procesos electorales de manera transparente, eficiente, inclusiva en todas sus fases, además de una promoción electoral, fiscalización y participación política en igualdad de condiciones.</t>
  </si>
  <si>
    <t>Durante el segundo trimestre el CNIG, ha generado valiosos insumos técnicos en el marco de sus atribuciones constitucionales, que han permitido asegurar la transversalización del enfoque de Género en las políticas públicas y en la gestión de varias instituciones del sector público, ha generado espacios para el fortalecimiento de capacidades técnicas en género y de coordinación interinstitucional, para el cumplimiento del principio constitucional de igualdad y no discriminación. Por otro lado ha formulado lineamientos de política y generado información estratégica sobre la situación de las Mujeres y personas LGBTI, además de instrumentos técnico jurídicos para la observancia del ejercicio de los derechos humanos.</t>
  </si>
  <si>
    <t>Johan pintado</t>
  </si>
  <si>
    <t>ALEX GUAYASAMIN</t>
  </si>
  <si>
    <t>El programa 57 tiene metas semestrales y contempla el registro de informes elaborados, Informes especializados y estudios de eventos peligrosos en zonas de alta vulnerabilidad y La conformidad Técnica en Gestión de Riesgos emitidos para proyectos de inversión pública (Sector Agua y Saneamiento, Sector Movilidad y Transporte) con financiamiento multilateral, en los cuales se está trabajando y en los siguientes reportes se colocará el avance correspondiente.</t>
  </si>
  <si>
    <t>Se logró el 100% de la meta planificada en cuanto a satisfacción en la atención al usuario externo, considerando para este análisis los principales servicios que presta la institución: i) Inscripción, habilitación y actualización de usuarios en el SNCP evaluado por el Índice de satisfacción brindada por los asesores a los usuarios atendidos en ventanillas  ii) Porcentaje del cumplimiento del cronograma de eventos de capacitación. Los restantes servicios son evaluados de forma semestral.</t>
  </si>
  <si>
    <t>INSTITUTO NACIONAL DE EVALUACIÓN EDUCATIVA</t>
  </si>
  <si>
    <t>galo fernando espinoza</t>
  </si>
  <si>
    <t>Yessica viviana mosquera saavedra</t>
  </si>
  <si>
    <t>INVESTIGACIONES CIENTÍFICAS (58 proyectos de investigación con informes de cierre, 30 nuevas propuestas de proyectos de investigación)</t>
  </si>
  <si>
    <t>0968559740001</t>
  </si>
  <si>
    <t>En el segundo trimestre se desarrollaron 216 proyectos de labor comunitaria, lo cual se presenta y evidencia en el oficio No LCE-AREA-DPU-0039-21. Cabe destacar el aporte a la sociedad que brindan los proyectos de labor comunitaria, a través de la interacción entre la academia y el sector agrícola y productivo del Ecuador, que pese a esta situación de emergencia sanitaria que se vive a nivel mundial y en el Ecuador, la Universidad Agraria del Ecuador ha establecido mecanismos y espacios que fomenten el desarrollo de estos proyectos, que benefician de manera directa a la comunidad universitaria y la sociedad en general.</t>
  </si>
  <si>
    <t>Tasa</t>
  </si>
  <si>
    <t>1360034020001</t>
  </si>
  <si>
    <t>La UNAE cuenta con 45 publicaciones científicas, que incluyen: 30 Artículos, 5 Libros y 10 Capítulos de libros</t>
  </si>
  <si>
    <t>La administración central de la UEB cumple con muchas actividades, racionales, técnicas, jurídicas y permanentes, que tienen por objeto planificar, organizar, dirigir, coordinar, controlar y evaluar el funcionamiento de los servicios públicos que presta la institución.
Además el fin de la administración central es prestar servicios eficientes y eficaces para satisfacer necesidades generales y lograr el desarrollo económico, social y cultural de la institución. Para obtener estos resultados la administración central de la UEB ha formulado varios  objetivos estratégicos, ha trazado políticas, elegido procedimientos, ha decidido correctamente, ha ejecutado las resoluciones y ha controlado las acciones de los servidores.</t>
  </si>
  <si>
    <t>El responsable de la Unidad de Vinculación, responde formalmente a la Unidad de Planificación, que por efectos de la Pandemia no se han podido implementar proyectos durante el primer trimentre del año 2021</t>
  </si>
  <si>
    <t>fernanda alvarado ochoa</t>
  </si>
  <si>
    <t>Ejecución del Presupuesto 100%</t>
  </si>
  <si>
    <t>Este segundo trimestre, el Consejo Nacional de Salud ha logrado ejecutar sus actividades de manera eficiente, contribuyendo con la construcción, fortalecimiento y sostenibilidad del Sistema Nacional de Salud con la correcta aplicación de las políticas públicas, normas e instrumentos técnicos, generando productos: 1) Cumplimiento de la primera fase de recepción de solicitudes de inclusión, exclusión o modificación de medicamentos para Cuadro Nacional de Medicamentos Básicos XI revisión; y, 2) Elaboración de la propuesta de la Política Nacional de Desarrollo de los Recursos Humanos en Salud.</t>
  </si>
  <si>
    <t>II TRIMESTRE: DURANTE EL PERÍODO ABRIL-JUNIO SE EJECUTÓ EL 25% DE LO PLANIFICADO, CONSIDERANDO LOS GASTOS DE OPERACIÓN Y FUNCIONAMIENTO INSTITUCIONAL</t>
  </si>
  <si>
    <t>CONTROL Y PROMOCION DE COMPANIAS Y MERCADO DE VALORES</t>
  </si>
  <si>
    <t>Información reservada, se ha cumplido con las operaciones de control para la protección del territorio nacional aéreo, terrestre y marítimo. Presupuesto que aportó en el cumplimiento de estas actividades el I trimestre 2021: USD $ 258746366.01</t>
  </si>
  <si>
    <t>CONSEJO NACIONAL PARA LA IGUALDAD DE PUEBLOS Y NACIONALIDADES</t>
  </si>
  <si>
    <t>1768186030001</t>
  </si>
  <si>
    <t>MINISTERIO DE PRODUCCION COMERCIO EXTERIOR INVERSIONES Y PESCA</t>
  </si>
  <si>
    <t>Estabilizar el servicio público de energía eléctrica en condiciones de calidad, confiabilidad, continuidad, seguridad y resiliencia en las zonas afectadas por el terremoto del 16 de abril de 2016, a través de la reconstrucción del sistema eléctrico y la infraestructura que sufrieron daños con el evento sísmico.</t>
  </si>
  <si>
    <t>LABORATORIO ESPECIALIZADO VIGILANCIA EPIDEMIOLOGICA Y DE SALUD PUBLICA</t>
  </si>
  <si>
    <t>En el primer semestre del 2021 se realizaron 5 evaluaciones: Quiero Ser Maestro Intercultural Bilingüe (QSMAIB)  ¿ Piloto 2021, QSMAIB Conocimientos Específicos, QSMAIB Inglés 2021 y Fortalecimiento de Aprendizajes EGB y BGU; 2 instrumentos evaluados con pruebas estadísticas son: QSMAIB Conocimientos Específicos y Ser Estudiante 2021 Piloto. 818 ítems elaborados y validados. Se desarrollaron 3 estudios: Involucramiento Parental y Rendimiento Académico en Estudiantes de Séptimo Año de Educación General Básica, Trabajo infantil en los Estudiantes de Cuarto de Educación General Básica y Boletín Interés lector y su incidencia en la Prueba Ser Estudiante del ciclo 2018-2019. Se generaron 1403 informes micros para la evaluación QSMAIB.</t>
  </si>
  <si>
    <t>1768182040001</t>
  </si>
  <si>
    <t>Alumnos matriculados</t>
  </si>
  <si>
    <t>gloria suntaxi ortega</t>
  </si>
  <si>
    <t>evelyn samaniego sánchez</t>
  </si>
  <si>
    <t>USO GESTION DEL SUELO Y CATASTROS</t>
  </si>
  <si>
    <t>Se ha cumplido de a acuerdo a la programación</t>
  </si>
  <si>
    <t>Se cumplió con la programación en el primer trimestre</t>
  </si>
  <si>
    <t>Alumnos Graduados</t>
  </si>
  <si>
    <t>INVESTIGACIONES CIENTIFICAS EJECUTADAS</t>
  </si>
  <si>
    <t>EVALUACION ACREDITACION Y ASEGURAMIENTO DE LA CALIDAD DEL SISTEMA DE EDUCACION SUPERIOR</t>
  </si>
  <si>
    <t>Se realizaron 155 publicaciones científicas en revistas indexadas. En el mes de Abril el MEF asigno el presupuesto, en el mes de mayo se iniciaron los procesos contractuales.</t>
  </si>
  <si>
    <t>Carreras, programas aprobados y normativas expedidas para el Sistema de Educación Superior</t>
  </si>
  <si>
    <t>EL PORCENTAJE EJECUTADO REFLEJA QUE NO SE OBTUVIERON LOS RECURSOS ECONÓMICOS DISPOBLES EN EL PRIMER TRIMESTRE, PARA UNA MEJOR EJECUCIÓN</t>
  </si>
  <si>
    <t>Durante el Segundo Trimestre del 2021 se han alcanzado las siguientes metas:
	50 actividades de sensibilización para la cultura de la donación
	60 córneas provistas para trasplantes al Sistema Nacional Integrado de Donación y Trasplantes
	100% de satisfacción de la calidad de tejido implantado
3 auditorías realizadas a los establecimientos de salud y coordinaciones zonales INDOT sobre el cumplimiento de documentos normativos
En el segundo trimestre del 2021 se efectuaron 130 trasplantes entre ellos tenemos:
o	5 trasplante renal con donante vivo
o	9 trasplantes renal con donante cadavérico
o	1 trasplante hepático
o	115 trasplantes de corneas</t>
  </si>
  <si>
    <t>GOBIERNO DIGITAL</t>
  </si>
  <si>
    <t xml:space="preserve">Gabinete Sectorial </t>
  </si>
  <si>
    <t>RUC</t>
  </si>
  <si>
    <t>Entidad Responsable</t>
  </si>
  <si>
    <t xml:space="preserve">Zona de Planificación </t>
  </si>
  <si>
    <t>Código de Programa</t>
  </si>
  <si>
    <t>Nombre del Programa</t>
  </si>
  <si>
    <t>Eje PND</t>
  </si>
  <si>
    <t>Número de Objetivo PND</t>
  </si>
  <si>
    <t>Objetivo PND 2017-2021</t>
  </si>
  <si>
    <t xml:space="preserve">Resultado Periodo </t>
  </si>
  <si>
    <t>Unidad de Medida</t>
  </si>
  <si>
    <t>Programación Programa I Trimestre</t>
  </si>
  <si>
    <t>Programación Programa II Trimestre</t>
  </si>
  <si>
    <t>Programación Programa 
III Trimestre</t>
  </si>
  <si>
    <t>Programación Programa IV Trimestre</t>
  </si>
  <si>
    <t>Avance año 2020</t>
  </si>
  <si>
    <t>Avance Programa I Trimestre</t>
  </si>
  <si>
    <t>Avance 
Programa II Trimestre</t>
  </si>
  <si>
    <t>Programación anual
2021</t>
  </si>
  <si>
    <t>Ejecución anual 2021</t>
  </si>
  <si>
    <t>Codificado Reportado
USD</t>
  </si>
  <si>
    <t>Devengado Reportado
USD</t>
  </si>
  <si>
    <t>Codificado  
Finanzas
USD</t>
  </si>
  <si>
    <t>Devengado 
Finanzas 
USD</t>
  </si>
  <si>
    <t xml:space="preserve">Observación II Trimestre </t>
  </si>
  <si>
    <t xml:space="preserve">Observación I Trimestre </t>
  </si>
  <si>
    <t>GABINETE SECTORIAL DE LO SOCIAL</t>
  </si>
  <si>
    <t>ZONA 9</t>
  </si>
  <si>
    <t>GABINETE SECTORIAL ECONÓMICO Y PRODUCTIVO</t>
  </si>
  <si>
    <t>ZONA 5</t>
  </si>
  <si>
    <t>ZONA 8</t>
  </si>
  <si>
    <t>SIN GABINETE</t>
  </si>
  <si>
    <t>ZONA 1</t>
  </si>
  <si>
    <t>ZONA 4</t>
  </si>
  <si>
    <t>ZONA 7</t>
  </si>
  <si>
    <t>ZONA 3</t>
  </si>
  <si>
    <t>GABINETE SECTORIAL DE SEGURIDAD</t>
  </si>
  <si>
    <t>ZONA 6</t>
  </si>
  <si>
    <t>ZONA 2</t>
  </si>
  <si>
    <t>OBJETIVO 1: GARANTIZAR UNA VIDA DIGNA CON IGUALES OPORTUNIDADES PARA TODAS LAS PERSONAS</t>
  </si>
  <si>
    <t xml:space="preserve">OBJETIVO 2: AFIRMAR LA INTERCULTURALIDAD Y PLURINACIONALIDAD, REVALORIZANDO LAS IDENTIDADES DIVERSAS </t>
  </si>
  <si>
    <t>OBJETIVO 3: GARANTIZAR LOS DERECHOS DE LA NATURALEZA PARA LAS ACTUALES Y FUTURAS GENERACIONES</t>
  </si>
  <si>
    <t>OBJETIVO 4: CONSOLIDAR LA SOSTENIBILIDAD DEL SISTEMA ECONÓMICO SOCIAL Y SOLIDARIO, Y AFIANZAR LA DOLARIZACIÓN</t>
  </si>
  <si>
    <t>OBJETIVO 5: IMPULSAR LA PRODUCTIVIDAD Y COMPETITIVIDAD PARA EL CRECIMIENTO ECONÓMICO SUSTENTABLE DE MANERA REDISTRIBUTIVA Y SOLIDARIA</t>
  </si>
  <si>
    <t>OBJETIVO 6: DESARROLLAR LAS CAPACIDADES PRODUCTIVAS Y DEL ENTORNO PARA LOGRAR LA SOBERANÍA ALIMENTARIA Y EL DESARROLLO RURAL INTEGRAL</t>
  </si>
  <si>
    <t xml:space="preserve">OBJETIVO 7: INCENTIVAR UNA SOCIEDAD PARTICIPATIVA, CON UN ESTADO CERCANO AL SERVICIO DE LA CIUDADANÍA </t>
  </si>
  <si>
    <t>OBJETIVO 8: PROMOVER LA TRANSPARENCIA Y LA CORRESPONSABILIDAD PARA UNA NUEVA ÉTICA SOCIAL</t>
  </si>
  <si>
    <t>OBJETIVO 9: GARANTIZAR LA SOBERANÍA Y LA PAZ, Y POSICIONAR ESTRATÉGICAMENTE AL PAÍS EN LA REGIÓN Y EL MUNDO</t>
  </si>
  <si>
    <t>RUC_Programas</t>
  </si>
  <si>
    <t>Nombre Elaborado</t>
  </si>
  <si>
    <t>Nombre Aprobado</t>
  </si>
  <si>
    <t>Periodo</t>
  </si>
  <si>
    <t>AGENCIA DE REGULACION Y CONTROL DEL AGUA - ARCA</t>
  </si>
  <si>
    <t>AGENCIA DE REGULACION Y CONTROL DE LA BIOSEGURIAD Y CUARENTENA PARA GALAPAGOS</t>
  </si>
  <si>
    <t>AGENCIA DE REGULACION Y CONTROL DE LAS TELECOMUNICACIONES ARCOTEL</t>
  </si>
  <si>
    <t>AGENCIA NACIONAL DE REGULACION CONTROL Y VIGILANCIA SANITARIA ARCSA</t>
  </si>
  <si>
    <t>AGENCIA NACIONAL DE REGULACION Y CONTROL DEL TRANSPORTE TERRESTRE TRANSITO Y SEGURIDAD VIAL</t>
  </si>
  <si>
    <t>CENTRO INTERAMERICANO DE ARTESANIAS Y ARTES POPULARES  CIDAP</t>
  </si>
  <si>
    <t>CONSEJO DE REGULACION DESARROLLO Y PROMOCION DE LA INFORMACION Y COMUNICACION</t>
  </si>
  <si>
    <t>CONSEJO NACIONAL PARA LA IGUALDAD DE DISCAPACIDADES</t>
  </si>
  <si>
    <t>CONSEJO DE LA JUDICATURA</t>
  </si>
  <si>
    <t>CONSEJO NACIONAL DE SALUD  CONASA</t>
  </si>
  <si>
    <t>CONSEJO NACIONAL PARA LA  IGUALDAD DE GENERO</t>
  </si>
  <si>
    <t>CONSEJO NACIONAL PARA LA  IGUALDAD DE PUEBLOS Y NACIONALIDADES</t>
  </si>
  <si>
    <t>DIRECCION GENERAL DE REGISTRO CIVIL  IDENTIFICACION Y CEDULACION</t>
  </si>
  <si>
    <t>ESCUELA SUPERIOR POLITECNICA AGROPECUARIA DE MANABI MANUEL FELIX LOPEZ</t>
  </si>
  <si>
    <t>HOSPITAL DE ESPECIALIDADES FUERZAS ARMADAS NO. 1</t>
  </si>
  <si>
    <t>INSTITUTO DE FOMENTO A LA CREATIVIDAD Y LA INNOVACION</t>
  </si>
  <si>
    <t>INSTITUTO DE INVESTIGACION GEOLOGICO Y ENERGETICO</t>
  </si>
  <si>
    <t>SERVICIO ECUATORIANO DE NORMALIZACION</t>
  </si>
  <si>
    <t>INSTITUTO NACIONAL DE INVESTIGACIONES AGROPECUARIAS  -  I.N.I.A.P.</t>
  </si>
  <si>
    <t>INSTITUTO NACIONAL DE DONACION Y TRANSPLANTES DE ORGANOS TEJIDOS Y CELULAS - INDOT</t>
  </si>
  <si>
    <t>INSTITUTO NACIONAL DE ECONOMIA POPULAR Y SOLIDARIA - IEPS</t>
  </si>
  <si>
    <t>INSTITUTO NACIONAL DE ESTADISTICAS Y CENSOS</t>
  </si>
  <si>
    <t>INSTITUTO NACIONAL DE EVALUACION EDUCATIVA</t>
  </si>
  <si>
    <t>INSTITUTO NACIONAL DE INVESTIGACION EN SALUD PUBLICA INSPI DR LEOPOLDO IZQUIETA PEREZ</t>
  </si>
  <si>
    <t>INSTITUTO NACIONAL DE METEOROLOGIA E HIDROLOGIA -INAMHI</t>
  </si>
  <si>
    <t>INSTITUTO OCEANOGRAFICO Y ANTARTICO DE LA ARMADA</t>
  </si>
  <si>
    <t>MINISTERIO  DE RELACIONES EXTERIORES  Y MOVILIDAD HUMANA</t>
  </si>
  <si>
    <t>MINISTERIO DE TELECOMUNICACIONES Y DE LA SOCIEDAD DE LA INFORMACION</t>
  </si>
  <si>
    <t>MINISTERIO DEL AMBIENTE AGUA Y TRANSICION ECOLOGICA - PLANTA CENTRAL</t>
  </si>
  <si>
    <t>SECRETARIA DEL SISTEMA DE EDUCACION INTERCULTURAL BILINGUE</t>
  </si>
  <si>
    <t>SECRETARIA DE EDUCACION SUPERIOR CIENCIA TECNOLOGIA E INNOVACION</t>
  </si>
  <si>
    <t>SERVICIO NACIONAL DE GESTION DE RIESGOS Y EMERGENCIAS</t>
  </si>
  <si>
    <t>SECRETARIA TECNICA DE LA CIRCUNSCRIPCION TERRITORIAL ESPECIAL AMAZONICA</t>
  </si>
  <si>
    <t>SECRETARIA NACIONAL DE PLANIFICACION</t>
  </si>
  <si>
    <t>SECRETARIA TECNICA DEL COMITE DE PREVENCION DE ASENTAMIENTOS HUMANOS IRREGULARES</t>
  </si>
  <si>
    <t>SECRETARIA TECNICA DE GESTION INMOBILIARIA DEL SECTOR PUBLICO</t>
  </si>
  <si>
    <t>SECRETARIA TECNICA DEL PLAN TODA UNA VIDA</t>
  </si>
  <si>
    <t>SERVICIO NACIONAL DE CONTRATACION PUBLICA - SERCOP</t>
  </si>
  <si>
    <t>SERVICIO NACIONAL DE ADUANA DEL ECUADOR SENAE</t>
  </si>
  <si>
    <t>SUPERINTENDENCIA DE COMPANIAS VALORES Y SEGUROS</t>
  </si>
  <si>
    <t>SUPERINTENDENCIA DE ECONOMIA POPULAR Y SOLIDARIA</t>
  </si>
  <si>
    <t>UNIDAD DE ANALISIS FINANCIERO Y ECONOMICO UAFE</t>
  </si>
  <si>
    <t>UNIVERSIDAD DE CUENCA</t>
  </si>
  <si>
    <t>UNIVERSIDAD DE INVESTIGACION DE TECNOLOGIA EXPERIMENTAL YACHAY</t>
  </si>
  <si>
    <t>UNIVERSIDAD DE LAS FUERZAS ARMADAS ESPE</t>
  </si>
  <si>
    <t>UNIVERSIDAD TECNICA DE QUEVEDO</t>
  </si>
  <si>
    <t>SECRETARÍA NACIONAL DE PLANIFICACIÓN 
SUBSECRETARÍA DE GESTIÓN Y  SEGUIMIENTO A LA IMPLEMENTACIÓN
SEGUIMIENTO A LA PLANIFICACIÓN INSTITUCIONAL II TRIMESTRE 2021 - GASTO PERMANENTE</t>
  </si>
  <si>
    <t>Programas con unidad medida diferente a Porcentaje</t>
  </si>
  <si>
    <t xml:space="preserve">Resultado del periodo no homologado </t>
  </si>
  <si>
    <t>Programa no alineado a objetivo homologado (objetivo 7)</t>
  </si>
  <si>
    <t>Avance diferente en la variable Avance 2020 diferente a 0</t>
  </si>
  <si>
    <t>Programación anual diferente a 100%</t>
  </si>
  <si>
    <t>Programación trimestral no estandarizada - Primer trimestre</t>
  </si>
  <si>
    <t>Programación trimestral no estandarizada - Segundo trimestre</t>
  </si>
  <si>
    <t>Programación trimestral no estandarizada - Tercer trimestre</t>
  </si>
  <si>
    <t>Programación trimestral no estandarizada - Cuarto trimestre</t>
  </si>
  <si>
    <t>Ejecución semestral no estandarizada - Diferente a 50%</t>
  </si>
  <si>
    <t>Ejecución  trimestral no estandarizada - Primer trimestre</t>
  </si>
  <si>
    <t>Ejecución  trimestral no estandarizada - Segundo trimestre</t>
  </si>
  <si>
    <t>Entidades que no observan estandarización en el programa 82</t>
  </si>
  <si>
    <t>Unidad de Medida diferente a número</t>
  </si>
  <si>
    <t>Entidades que no observan estandarización en el programa 83</t>
  </si>
  <si>
    <t>Resultado del Periodo</t>
  </si>
  <si>
    <t>Entidades que no observan estandarización en el programa 84</t>
  </si>
  <si>
    <t>Programacion Primer Semestre</t>
  </si>
  <si>
    <t>Avance/Ejecutado</t>
  </si>
  <si>
    <t>Avance/Ejecutado (Ajustado al 100%)</t>
  </si>
  <si>
    <t>Devengado / Codificado (%)</t>
  </si>
  <si>
    <t>Alerta (Ejecucion meta)</t>
  </si>
  <si>
    <t>Alerta (Ejecucion Presupuesto)</t>
  </si>
  <si>
    <t>Semaforización Meta</t>
  </si>
  <si>
    <t>Semaforización Presupuesto</t>
  </si>
  <si>
    <t>Administración Central vs. Agregador de Valor</t>
  </si>
  <si>
    <t>En este periodo se ha tenido resultado positivo respecto de las metas programadas para este año, debido al incremento del tráfico marítimo por el puerto de Esmeraldas, con la movilización de vehículos y graneles sólidos.</t>
  </si>
  <si>
    <t>DIFUSIÓN MONTALVINA Y CULTURAL</t>
  </si>
  <si>
    <t>Alternativas tecnológicas para la producción: Corresponde a las tecnologías que luego de haber cumplido con el proceso de investigación y validación, se ponen a disposición del sector agropecuario con la finalidad de contribuir a la solución de la problemática existente en torno a la producción.</t>
  </si>
  <si>
    <t>Campañas de aforos líquido, sólido, toma y análisis de muestras de agua, sedimentos, operación y mantenimiento de las estaciones hidrológicas y meteorológicas en las cuencas de los ríos Guayllabamba y Coca.</t>
  </si>
  <si>
    <t>Instrumentos para los ingresos, egresos y financiamineto del Sector Público.</t>
  </si>
  <si>
    <t>Línea Base para la construcción de puentes en la Amazonia.</t>
  </si>
  <si>
    <t>Principales Logros: Reunión Con Embajada de Corea Del Sur ¿ Mecanismos Para Promover Intercambios Comerciales, con el fin de encontrar mecanismos que permitan promover los intercambios comerciales; Agenda de reuniones con autoridades y actores estratégicos en Washington- Estados Unidos, a fin de establecer una hoja de ruta que permita definir los pasos a seguir para conseguir un Acuerdo Comercial integral entre Ecuador y Estados Unidos; Presentación de la nueva política comercial y posible adhesión de Ecuador a la Alianza del Pacifico.</t>
  </si>
  <si>
    <t>Se realizó la adquisición medicamentos, dispositivos médicos, jeringuillas COVID 19 , pagos /ejecución de acuerdos/contratos de la adquisición de vacunas COVID 19, fondo estratégico esquema regular Estrategias Nacional de Inmunizaciones- Dirección Nacional de Estrategias de Prevención y Control</t>
  </si>
  <si>
    <t>AGREGADOR DE VALOR</t>
  </si>
  <si>
    <t>Fuente: Módulo de Seguimiento a la Planificación Institucional-SIPeIP de la Secretaría Nacional de Planificación, corte al 30 de junio de 2021. Base e-SIGEF del Ministerio de Economía y Finanzas, corte al 30 de junio de 2021.</t>
  </si>
  <si>
    <t>Elaboración base:  DTI/DSPYPP</t>
  </si>
  <si>
    <t>Notas:</t>
  </si>
  <si>
    <r>
      <rPr>
        <b/>
        <sz val="10"/>
        <color rgb="FF000000"/>
        <rFont val="Arial"/>
        <family val="2"/>
      </rPr>
      <t>(1)</t>
    </r>
    <r>
      <rPr>
        <sz val="10"/>
        <color indexed="8"/>
        <rFont val="Arial"/>
        <family val="2"/>
      </rPr>
      <t xml:space="preserve"> 150 entidades que recibieron recursos del Presupuesto General del Estado reportaron el cumplimiento de metas físicas y ejecución presupuestaria de 468 Programas Institucionales (Gasto Permanente) , de los cuales  22 Programas codificados del 55 en adelante y 30 de arrastre   ligados a Proyectos de Inversión. no forman parte del análisis del Gasto Permanente. El total de Programas analizados corresponde a 416. </t>
    </r>
  </si>
  <si>
    <r>
      <rPr>
        <b/>
        <sz val="10"/>
        <color rgb="FF000000"/>
        <rFont val="Arial"/>
        <family val="2"/>
      </rPr>
      <t>(2)</t>
    </r>
    <r>
      <rPr>
        <sz val="10"/>
        <color indexed="8"/>
        <rFont val="Arial"/>
        <family val="2"/>
      </rPr>
      <t xml:space="preserve"> El total de la columna "Codificado MEF" por USD 11.252.747.971,10, no incluye el monto del "codificado" de USD  27.557,60 de la Agencia de Regulación y Control Postal, en razón de que la información no fue reportada por supresión de la entidad según Decreto Ejecutivo 1037 de 06 de mayo de 2020. El monto del Presupuesto de las entidades del PGE  incluye todas las fuentes de financiamiento al 30 de junio de 2021, presenta un codificado de USD 11.252.775.528,70 y devengado de USD 5.275.284.775,78.</t>
    </r>
  </si>
  <si>
    <r>
      <rPr>
        <b/>
        <sz val="10"/>
        <color rgb="FF000000"/>
        <rFont val="Arial"/>
        <family val="2"/>
      </rPr>
      <t>(3)</t>
    </r>
    <r>
      <rPr>
        <sz val="10"/>
        <color indexed="8"/>
        <rFont val="Arial"/>
        <family val="2"/>
      </rPr>
      <t xml:space="preserve"> Para el seguimiento físico del gasto permanente, se consideró la estructrura programática del Ministerio de Economía y Finanzas, los Programas Presupuestarios están alineados a los Objetivos del Plan Nacional de Desarrollo 2017-2021, contienen los resultados alcanzados en relación a la programación de metas y al presupuesto institucional.  </t>
    </r>
  </si>
  <si>
    <r>
      <rPr>
        <b/>
        <sz val="12"/>
        <color rgb="FF000000"/>
        <rFont val="Calibri"/>
        <family val="2"/>
        <scheme val="minor"/>
      </rPr>
      <t>Semaforización :</t>
    </r>
    <r>
      <rPr>
        <b/>
        <sz val="12"/>
        <color indexed="8"/>
        <rFont val="Wingdings"/>
        <charset val="2"/>
      </rPr>
      <t xml:space="preserve"> </t>
    </r>
    <r>
      <rPr>
        <b/>
        <sz val="12"/>
        <color rgb="FF00B050"/>
        <rFont val="Wingdings"/>
        <charset val="2"/>
      </rPr>
      <t></t>
    </r>
    <r>
      <rPr>
        <b/>
        <sz val="12"/>
        <color indexed="8"/>
        <rFont val="Calibri"/>
        <family val="2"/>
        <scheme val="minor"/>
      </rPr>
      <t xml:space="preserve"> 100 - 42,20%; </t>
    </r>
    <r>
      <rPr>
        <b/>
        <sz val="12"/>
        <color rgb="FFFFFF00"/>
        <rFont val="Wingdings"/>
        <charset val="2"/>
      </rPr>
      <t></t>
    </r>
    <r>
      <rPr>
        <b/>
        <sz val="12"/>
        <color indexed="8"/>
        <rFont val="Calibri"/>
        <family val="2"/>
        <scheme val="minor"/>
      </rPr>
      <t xml:space="preserve"> 42,19% - 34,70%; </t>
    </r>
    <r>
      <rPr>
        <b/>
        <sz val="12"/>
        <color rgb="FFFF0000"/>
        <rFont val="Wingdings"/>
        <charset val="2"/>
      </rPr>
      <t></t>
    </r>
    <r>
      <rPr>
        <b/>
        <sz val="12"/>
        <color indexed="8"/>
        <rFont val="Wingdings"/>
        <charset val="2"/>
      </rPr>
      <t xml:space="preserve"> </t>
    </r>
    <r>
      <rPr>
        <b/>
        <sz val="12"/>
        <color indexed="8"/>
        <rFont val="Calibri"/>
        <family val="2"/>
        <scheme val="minor"/>
      </rPr>
      <t>34,69% - 0%.</t>
    </r>
  </si>
  <si>
    <r>
      <t xml:space="preserve">Semaforización: </t>
    </r>
    <r>
      <rPr>
        <b/>
        <sz val="12"/>
        <color rgb="FF92D050"/>
        <rFont val="Wingdings"/>
        <charset val="2"/>
      </rPr>
      <t></t>
    </r>
    <r>
      <rPr>
        <b/>
        <sz val="12"/>
        <color indexed="8"/>
        <rFont val="Calibri"/>
        <family val="2"/>
        <scheme val="minor"/>
      </rPr>
      <t xml:space="preserve"> 100% - 85,00%; </t>
    </r>
    <r>
      <rPr>
        <b/>
        <sz val="12"/>
        <color rgb="FFFFFF00"/>
        <rFont val="Wingdings"/>
        <charset val="2"/>
      </rPr>
      <t></t>
    </r>
    <r>
      <rPr>
        <b/>
        <sz val="12"/>
        <color indexed="8"/>
        <rFont val="Calibri"/>
        <family val="2"/>
        <scheme val="minor"/>
      </rPr>
      <t xml:space="preserve"> 84,99% - 70,00%;</t>
    </r>
    <r>
      <rPr>
        <b/>
        <sz val="12"/>
        <color rgb="FFFF0000"/>
        <rFont val="Calibri"/>
        <family val="2"/>
        <scheme val="minor"/>
      </rPr>
      <t xml:space="preserve"> </t>
    </r>
    <r>
      <rPr>
        <b/>
        <sz val="12"/>
        <color rgb="FFFF0000"/>
        <rFont val="Wingdings"/>
        <charset val="2"/>
      </rPr>
      <t></t>
    </r>
    <r>
      <rPr>
        <b/>
        <sz val="12"/>
        <color indexed="8"/>
        <rFont val="Calibri"/>
        <family val="2"/>
        <scheme val="minor"/>
      </rPr>
      <t xml:space="preserve"> 69,99% - 0%.</t>
    </r>
  </si>
  <si>
    <t>GABINETE DE  RECURSOS NATURALES HABITAT Y INFRAESTRUCTURA</t>
  </si>
  <si>
    <t>PATRICIA ATIAGA V.</t>
  </si>
  <si>
    <t>Evelyn samaniego sánchez</t>
  </si>
  <si>
    <r>
      <rPr>
        <b/>
        <sz val="10"/>
        <color rgb="FF000000"/>
        <rFont val="Arial"/>
        <family val="2"/>
      </rPr>
      <t>(4)</t>
    </r>
    <r>
      <rPr>
        <sz val="10"/>
        <color indexed="8"/>
        <rFont val="Arial"/>
        <family val="2"/>
      </rPr>
      <t xml:space="preserve"> Conforme lo señalado en el Manual de Usuario del Módulo de Seguimiento a la Planificación Institucional (SIPeIP), en lo correspondiente al Seguimiento del Gasto Permanente, los montos del codificado y devengado de los Programas Presupuestarios sea el Programa de Administración Central y Programas Agregadores de Valor se contempla la desagregación del grupo de gasto 51 “remuneraciones” y demás grupos de gastos que aportan para alcanzar el producto. 
En los casos de las entidades que no tienen desagregado el grupo de gasto 51 (Egresos en Personal), registran el codificado y devengado que corresponde a la nómina del personal de las áreas adjetivas en el Programa 01 “Administración Central y de las áreas sustantivas en los “Programas Presupuestarios Agregadores de Valor” que están codificados del 55 en adelante.
Las entidades que registraron el valor de la nómina en los Programas Administración Central y Agregadores de valor corresponden a: Agencia Nacional de Regulación y Control del Transporte Terrestre, Tránsito y Seguridad Vial, Autoridad Portuaria de Guayaquil, Instituto Nacional Autónomo de Investigaciones Agropecuarias (INIAP), Instituto Nacional de Economía Popular y Solidaria,  y Servicio de Rentas Internas (SRI).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</si>
</sst>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9" x14ac:knownFonts="1">
    <font>
      <sz val="10"/>
      <color indexed="8"/>
      <name val="Arial"/>
      <family val="2"/>
    </font>
    <font>
      <sz val="10"/>
      <color indexed="8"/>
      <name val="Arial"/>
      <family val="2"/>
    </font>
    <font>
      <b/>
      <sz val="10"/>
      <color theme="0"/>
      <name val="Arial"/>
      <family val="2"/>
    </font>
    <font>
      <sz val="10"/>
      <name val="Arial"/>
      <family val="2"/>
    </font>
    <font>
      <b/>
      <sz val="10"/>
      <color rgb="FF000000"/>
      <name val="Arial"/>
      <family val="2"/>
    </font>
    <font>
      <b/>
      <sz val="10"/>
      <color theme="1"/>
      <name val="Arial"/>
      <family val="2"/>
    </font>
    <font>
      <b/>
      <sz val="10"/>
      <color indexed="8"/>
      <name val="Arial"/>
      <family val="2"/>
    </font>
    <font>
      <sz val="10"/>
      <name val="Dialog"/>
    </font>
    <font>
      <sz val="12"/>
      <color theme="1"/>
      <name val="Calibri"/>
      <family val="2"/>
      <scheme val="minor"/>
    </font>
    <font>
      <b/>
      <sz val="12"/>
      <color rgb="FF000000"/>
      <name val="Calibri"/>
      <family val="2"/>
      <scheme val="minor"/>
    </font>
    <font>
      <sz val="12"/>
      <color indexed="8"/>
      <name val="Calibri"/>
      <family val="2"/>
      <scheme val="minor"/>
    </font>
    <font>
      <b/>
      <sz val="12"/>
      <color indexed="8"/>
      <name val="Calibri"/>
      <family val="2"/>
      <scheme val="minor"/>
    </font>
    <font>
      <b/>
      <sz val="12"/>
      <color rgb="FFFF0000"/>
      <name val="Calibri"/>
      <family val="2"/>
      <scheme val="minor"/>
    </font>
    <font>
      <b/>
      <sz val="12"/>
      <color theme="1"/>
      <name val="Calibri"/>
      <family val="2"/>
      <scheme val="minor"/>
    </font>
    <font>
      <b/>
      <sz val="12"/>
      <color indexed="8"/>
      <name val="Wingdings"/>
      <charset val="2"/>
    </font>
    <font>
      <b/>
      <sz val="12"/>
      <color rgb="FF00B050"/>
      <name val="Wingdings"/>
      <charset val="2"/>
    </font>
    <font>
      <b/>
      <sz val="12"/>
      <color rgb="FFFFFF00"/>
      <name val="Wingdings"/>
      <charset val="2"/>
    </font>
    <font>
      <b/>
      <sz val="12"/>
      <color rgb="FFFF0000"/>
      <name val="Wingdings"/>
      <charset val="2"/>
    </font>
    <font>
      <b/>
      <sz val="12"/>
      <color rgb="FF92D050"/>
      <name val="Wingdings"/>
      <charset val="2"/>
    </font>
  </fonts>
  <fills count="4">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4" tint="0.39997558519241921"/>
      </bottom>
      <diagonal/>
    </border>
  </borders>
  <cellStyleXfs count="4">
    <xf numFmtId="0" fontId="0" fillId="0" borderId="0"/>
    <xf numFmtId="9" fontId="1" fillId="0" borderId="0" applyFont="0" applyFill="0" applyBorder="0" applyAlignment="0" applyProtection="0"/>
    <xf numFmtId="0" fontId="1" fillId="0" borderId="0"/>
    <xf numFmtId="43" fontId="1" fillId="0" borderId="0" applyFont="0" applyFill="0" applyBorder="0" applyAlignment="0" applyProtection="0"/>
  </cellStyleXfs>
  <cellXfs count="42">
    <xf numFmtId="0" fontId="0" fillId="0" borderId="0" xfId="0"/>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0" fillId="0" borderId="0" xfId="0" applyAlignment="1">
      <alignment vertical="center" wrapText="1"/>
    </xf>
    <xf numFmtId="0" fontId="0" fillId="0" borderId="0" xfId="0" applyAlignment="1">
      <alignment vertical="center"/>
    </xf>
    <xf numFmtId="0" fontId="0" fillId="0" borderId="0" xfId="0" applyNumberFormat="1" applyAlignment="1">
      <alignment vertical="center"/>
    </xf>
    <xf numFmtId="2" fontId="0" fillId="0" borderId="0" xfId="0" applyNumberFormat="1" applyAlignment="1">
      <alignment vertical="center"/>
    </xf>
    <xf numFmtId="4" fontId="0" fillId="0" borderId="1" xfId="0" applyNumberFormat="1" applyBorder="1" applyAlignment="1">
      <alignment vertical="center"/>
    </xf>
    <xf numFmtId="0" fontId="0" fillId="0" borderId="0" xfId="0" applyBorder="1" applyAlignment="1">
      <alignment vertical="center"/>
    </xf>
    <xf numFmtId="0" fontId="5" fillId="0" borderId="0" xfId="0" applyFont="1"/>
    <xf numFmtId="0" fontId="5" fillId="0" borderId="3" xfId="0" applyFont="1" applyBorder="1"/>
    <xf numFmtId="0" fontId="5" fillId="3" borderId="3" xfId="0" applyFont="1" applyFill="1" applyBorder="1"/>
    <xf numFmtId="0" fontId="5" fillId="0" borderId="3" xfId="0" applyFont="1" applyFill="1" applyBorder="1"/>
    <xf numFmtId="0" fontId="5" fillId="0" borderId="0" xfId="0" applyFont="1" applyFill="1"/>
    <xf numFmtId="0" fontId="5" fillId="0" borderId="0" xfId="0" applyFont="1" applyFill="1" applyBorder="1"/>
    <xf numFmtId="0" fontId="6" fillId="0" borderId="0" xfId="0" applyFont="1"/>
    <xf numFmtId="4" fontId="0" fillId="0" borderId="0" xfId="0" applyNumberFormat="1" applyBorder="1" applyAlignment="1">
      <alignment vertical="center"/>
    </xf>
    <xf numFmtId="0" fontId="1" fillId="0" borderId="1" xfId="0" applyFont="1" applyFill="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2" fontId="1" fillId="0" borderId="1" xfId="0" applyNumberFormat="1" applyFont="1" applyFill="1" applyBorder="1" applyAlignment="1">
      <alignment vertical="center"/>
    </xf>
    <xf numFmtId="2" fontId="7" fillId="0" borderId="1" xfId="0" applyNumberFormat="1" applyFont="1" applyFill="1" applyBorder="1" applyAlignment="1">
      <alignment horizontal="right" vertical="center"/>
    </xf>
    <xf numFmtId="10" fontId="7" fillId="0" borderId="1" xfId="0" applyNumberFormat="1" applyFont="1" applyFill="1" applyBorder="1" applyAlignment="1">
      <alignment horizontal="center" vertical="center"/>
    </xf>
    <xf numFmtId="10" fontId="7" fillId="0" borderId="1" xfId="0" applyNumberFormat="1" applyFont="1" applyFill="1" applyBorder="1" applyAlignment="1">
      <alignment horizontal="right" vertical="center"/>
    </xf>
    <xf numFmtId="10" fontId="1" fillId="0" borderId="1" xfId="1" applyNumberFormat="1" applyFont="1" applyFill="1" applyBorder="1" applyAlignment="1">
      <alignment vertical="center"/>
    </xf>
    <xf numFmtId="4" fontId="1" fillId="0" borderId="1" xfId="0" applyNumberFormat="1" applyFont="1" applyFill="1" applyBorder="1" applyAlignment="1">
      <alignment vertical="center"/>
    </xf>
    <xf numFmtId="0" fontId="1" fillId="0" borderId="1" xfId="0" applyNumberFormat="1" applyFont="1" applyFill="1" applyBorder="1" applyAlignment="1">
      <alignment vertical="center"/>
    </xf>
    <xf numFmtId="0" fontId="0" fillId="0" borderId="0" xfId="0" applyFill="1" applyAlignment="1">
      <alignment vertical="center"/>
    </xf>
    <xf numFmtId="0" fontId="0" fillId="0" borderId="1" xfId="0" applyFont="1" applyFill="1" applyBorder="1" applyAlignment="1">
      <alignment vertical="center" wrapText="1"/>
    </xf>
    <xf numFmtId="0" fontId="0" fillId="0" borderId="0" xfId="0" applyAlignment="1">
      <alignment horizontal="left" vertical="center"/>
    </xf>
    <xf numFmtId="0" fontId="6" fillId="0" borderId="0" xfId="0" applyFont="1" applyAlignment="1">
      <alignment vertical="center"/>
    </xf>
    <xf numFmtId="0" fontId="8" fillId="0" borderId="0" xfId="2" applyFont="1"/>
    <xf numFmtId="0" fontId="10" fillId="0" borderId="0" xfId="0" applyFont="1"/>
    <xf numFmtId="2" fontId="11" fillId="0" borderId="0" xfId="0" applyNumberFormat="1" applyFont="1" applyAlignment="1">
      <alignment vertical="center"/>
    </xf>
    <xf numFmtId="0" fontId="13" fillId="0" borderId="0" xfId="2" applyFont="1"/>
    <xf numFmtId="43" fontId="0" fillId="0" borderId="0" xfId="3" applyFont="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4" fillId="0" borderId="1" xfId="0" applyFont="1" applyBorder="1" applyAlignment="1">
      <alignment horizontal="center" vertical="center" wrapText="1"/>
    </xf>
  </cellXfs>
  <cellStyles count="4">
    <cellStyle name="Millares" xfId="3" builtinId="3"/>
    <cellStyle name="Normal" xfId="0" builtinId="0"/>
    <cellStyle name="Normal 2" xfId="2" xr:uid="{B0034710-3F09-436D-AF00-5442FE2E2356}"/>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19050</xdr:rowOff>
    </xdr:from>
    <xdr:to>
      <xdr:col>2</xdr:col>
      <xdr:colOff>1219200</xdr:colOff>
      <xdr:row>4</xdr:row>
      <xdr:rowOff>66675</xdr:rowOff>
    </xdr:to>
    <xdr:pic>
      <xdr:nvPicPr>
        <xdr:cNvPr id="2" name="Imagen 27">
          <a:extLst>
            <a:ext uri="{FF2B5EF4-FFF2-40B4-BE49-F238E27FC236}">
              <a16:creationId xmlns:a16="http://schemas.microsoft.com/office/drawing/2014/main" id="{2FACFE87-60B0-422F-AC71-5DD25A5DC8F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98132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39"/>
  <sheetViews>
    <sheetView topLeftCell="A415" workbookViewId="0">
      <selection activeCell="A443" sqref="A443"/>
    </sheetView>
  </sheetViews>
  <sheetFormatPr baseColWidth="10" defaultRowHeight="12.75" x14ac:dyDescent="0.2"/>
  <cols>
    <col min="1" max="1" width="14" bestFit="1" customWidth="1"/>
    <col min="2" max="2" width="88.140625" bestFit="1" customWidth="1"/>
  </cols>
  <sheetData>
    <row r="1" spans="1:2" x14ac:dyDescent="0.2">
      <c r="A1" t="s">
        <v>1901</v>
      </c>
    </row>
    <row r="3" spans="1:2" x14ac:dyDescent="0.2">
      <c r="A3" s="11" t="s">
        <v>274</v>
      </c>
      <c r="B3" s="10" t="s">
        <v>856</v>
      </c>
    </row>
    <row r="4" spans="1:2" x14ac:dyDescent="0.2">
      <c r="A4" s="11" t="s">
        <v>322</v>
      </c>
      <c r="B4" s="10" t="s">
        <v>585</v>
      </c>
    </row>
    <row r="5" spans="1:2" x14ac:dyDescent="0.2">
      <c r="A5" s="11" t="s">
        <v>1320</v>
      </c>
      <c r="B5" s="10" t="s">
        <v>1281</v>
      </c>
    </row>
    <row r="6" spans="1:2" x14ac:dyDescent="0.2">
      <c r="A6" s="13" t="s">
        <v>824</v>
      </c>
      <c r="B6" s="14" t="s">
        <v>1746</v>
      </c>
    </row>
    <row r="7" spans="1:2" x14ac:dyDescent="0.2">
      <c r="A7" s="13" t="s">
        <v>400</v>
      </c>
      <c r="B7" s="14" t="s">
        <v>41</v>
      </c>
    </row>
    <row r="8" spans="1:2" x14ac:dyDescent="0.2">
      <c r="A8" s="13" t="s">
        <v>779</v>
      </c>
      <c r="B8" s="14" t="s">
        <v>947</v>
      </c>
    </row>
    <row r="9" spans="1:2" x14ac:dyDescent="0.2">
      <c r="A9" s="13" t="s">
        <v>580</v>
      </c>
      <c r="B9" s="14" t="s">
        <v>1303</v>
      </c>
    </row>
    <row r="10" spans="1:2" x14ac:dyDescent="0.2">
      <c r="A10" s="13" t="s">
        <v>1242</v>
      </c>
      <c r="B10" s="14" t="s">
        <v>182</v>
      </c>
    </row>
    <row r="11" spans="1:2" x14ac:dyDescent="0.2">
      <c r="A11" s="13" t="s">
        <v>1434</v>
      </c>
      <c r="B11" s="14" t="s">
        <v>1203</v>
      </c>
    </row>
    <row r="12" spans="1:2" x14ac:dyDescent="0.2">
      <c r="A12" s="13" t="s">
        <v>308</v>
      </c>
      <c r="B12" s="14" t="s">
        <v>1209</v>
      </c>
    </row>
    <row r="13" spans="1:2" x14ac:dyDescent="0.2">
      <c r="A13" s="13" t="s">
        <v>450</v>
      </c>
      <c r="B13" s="14" t="s">
        <v>1102</v>
      </c>
    </row>
    <row r="14" spans="1:2" x14ac:dyDescent="0.2">
      <c r="A14" s="13" t="s">
        <v>423</v>
      </c>
      <c r="B14" s="14" t="s">
        <v>326</v>
      </c>
    </row>
    <row r="15" spans="1:2" x14ac:dyDescent="0.2">
      <c r="A15" s="13" t="s">
        <v>1176</v>
      </c>
      <c r="B15" s="14" t="s">
        <v>420</v>
      </c>
    </row>
    <row r="16" spans="1:2" x14ac:dyDescent="0.2">
      <c r="A16" s="13" t="s">
        <v>1598</v>
      </c>
      <c r="B16" s="14" t="s">
        <v>1035</v>
      </c>
    </row>
    <row r="17" spans="1:2" x14ac:dyDescent="0.2">
      <c r="A17" s="13" t="s">
        <v>1049</v>
      </c>
      <c r="B17" s="14" t="s">
        <v>257</v>
      </c>
    </row>
    <row r="18" spans="1:2" x14ac:dyDescent="0.2">
      <c r="A18" s="13" t="s">
        <v>664</v>
      </c>
      <c r="B18" s="14" t="s">
        <v>137</v>
      </c>
    </row>
    <row r="19" spans="1:2" x14ac:dyDescent="0.2">
      <c r="A19" s="11" t="s">
        <v>777</v>
      </c>
      <c r="B19" s="10" t="s">
        <v>1461</v>
      </c>
    </row>
    <row r="20" spans="1:2" x14ac:dyDescent="0.2">
      <c r="A20" s="11" t="s">
        <v>1171</v>
      </c>
      <c r="B20" s="10" t="s">
        <v>1208</v>
      </c>
    </row>
    <row r="22" spans="1:2" x14ac:dyDescent="0.2">
      <c r="A22" s="15" t="s">
        <v>1900</v>
      </c>
    </row>
    <row r="24" spans="1:2" x14ac:dyDescent="0.2">
      <c r="A24" s="12" t="s">
        <v>1802</v>
      </c>
      <c r="B24" s="12" t="s">
        <v>1803</v>
      </c>
    </row>
    <row r="25" spans="1:2" x14ac:dyDescent="0.2">
      <c r="A25" s="11" t="s">
        <v>419</v>
      </c>
      <c r="B25" s="10" t="s">
        <v>57</v>
      </c>
    </row>
    <row r="26" spans="1:2" x14ac:dyDescent="0.2">
      <c r="A26" s="11" t="s">
        <v>779</v>
      </c>
      <c r="B26" s="10" t="s">
        <v>947</v>
      </c>
    </row>
    <row r="27" spans="1:2" x14ac:dyDescent="0.2">
      <c r="A27" s="11" t="s">
        <v>1434</v>
      </c>
      <c r="B27" s="10" t="s">
        <v>1203</v>
      </c>
    </row>
    <row r="28" spans="1:2" x14ac:dyDescent="0.2">
      <c r="A28" s="11" t="s">
        <v>1176</v>
      </c>
      <c r="B28" s="10" t="s">
        <v>420</v>
      </c>
    </row>
    <row r="29" spans="1:2" x14ac:dyDescent="0.2">
      <c r="A29" s="11" t="s">
        <v>530</v>
      </c>
      <c r="B29" s="10" t="s">
        <v>1525</v>
      </c>
    </row>
    <row r="30" spans="1:2" x14ac:dyDescent="0.2">
      <c r="A30" s="11" t="s">
        <v>271</v>
      </c>
      <c r="B30" s="10" t="s">
        <v>1070</v>
      </c>
    </row>
    <row r="32" spans="1:2" x14ac:dyDescent="0.2">
      <c r="A32" s="15" t="s">
        <v>1902</v>
      </c>
    </row>
    <row r="33" spans="1:2" x14ac:dyDescent="0.2">
      <c r="A33" s="15"/>
    </row>
    <row r="34" spans="1:2" x14ac:dyDescent="0.2">
      <c r="A34" s="11" t="s">
        <v>274</v>
      </c>
      <c r="B34" s="10" t="s">
        <v>856</v>
      </c>
    </row>
    <row r="35" spans="1:2" x14ac:dyDescent="0.2">
      <c r="A35" s="11" t="s">
        <v>322</v>
      </c>
      <c r="B35" s="10" t="s">
        <v>585</v>
      </c>
    </row>
    <row r="36" spans="1:2" x14ac:dyDescent="0.2">
      <c r="A36" s="11" t="s">
        <v>1637</v>
      </c>
      <c r="B36" s="10" t="s">
        <v>680</v>
      </c>
    </row>
    <row r="37" spans="1:2" x14ac:dyDescent="0.2">
      <c r="A37" s="11" t="s">
        <v>647</v>
      </c>
      <c r="B37" s="10" t="s">
        <v>720</v>
      </c>
    </row>
    <row r="38" spans="1:2" x14ac:dyDescent="0.2">
      <c r="A38" s="11" t="s">
        <v>1320</v>
      </c>
      <c r="B38" s="10" t="s">
        <v>1281</v>
      </c>
    </row>
    <row r="39" spans="1:2" x14ac:dyDescent="0.2">
      <c r="A39" s="11" t="s">
        <v>824</v>
      </c>
      <c r="B39" s="10" t="s">
        <v>1746</v>
      </c>
    </row>
    <row r="40" spans="1:2" x14ac:dyDescent="0.2">
      <c r="A40" s="11" t="s">
        <v>1175</v>
      </c>
      <c r="B40" s="10" t="s">
        <v>77</v>
      </c>
    </row>
    <row r="41" spans="1:2" x14ac:dyDescent="0.2">
      <c r="A41" s="11" t="s">
        <v>779</v>
      </c>
      <c r="B41" s="10" t="s">
        <v>947</v>
      </c>
    </row>
    <row r="42" spans="1:2" x14ac:dyDescent="0.2">
      <c r="A42" s="11" t="s">
        <v>690</v>
      </c>
      <c r="B42" s="10" t="s">
        <v>700</v>
      </c>
    </row>
    <row r="43" spans="1:2" x14ac:dyDescent="0.2">
      <c r="A43" s="11" t="s">
        <v>705</v>
      </c>
      <c r="B43" s="10" t="s">
        <v>753</v>
      </c>
    </row>
    <row r="44" spans="1:2" x14ac:dyDescent="0.2">
      <c r="A44" s="11" t="s">
        <v>580</v>
      </c>
      <c r="B44" s="10" t="s">
        <v>1303</v>
      </c>
    </row>
    <row r="45" spans="1:2" x14ac:dyDescent="0.2">
      <c r="A45" s="11" t="s">
        <v>1434</v>
      </c>
      <c r="B45" s="10" t="s">
        <v>1203</v>
      </c>
    </row>
    <row r="46" spans="1:2" x14ac:dyDescent="0.2">
      <c r="A46" s="11" t="s">
        <v>1452</v>
      </c>
      <c r="B46" s="10" t="s">
        <v>890</v>
      </c>
    </row>
    <row r="47" spans="1:2" x14ac:dyDescent="0.2">
      <c r="A47" s="11" t="s">
        <v>777</v>
      </c>
      <c r="B47" s="10" t="s">
        <v>1461</v>
      </c>
    </row>
    <row r="49" spans="1:2" x14ac:dyDescent="0.2">
      <c r="A49" s="15" t="s">
        <v>1903</v>
      </c>
    </row>
    <row r="51" spans="1:2" x14ac:dyDescent="0.2">
      <c r="A51" s="12" t="s">
        <v>1802</v>
      </c>
      <c r="B51" s="12" t="s">
        <v>1803</v>
      </c>
    </row>
    <row r="52" spans="1:2" x14ac:dyDescent="0.2">
      <c r="A52" s="11" t="s">
        <v>274</v>
      </c>
      <c r="B52" s="10" t="s">
        <v>856</v>
      </c>
    </row>
    <row r="53" spans="1:2" x14ac:dyDescent="0.2">
      <c r="A53" s="11" t="s">
        <v>1125</v>
      </c>
      <c r="B53" s="10" t="s">
        <v>1233</v>
      </c>
    </row>
    <row r="54" spans="1:2" x14ac:dyDescent="0.2">
      <c r="A54" s="11" t="s">
        <v>608</v>
      </c>
      <c r="B54" s="10" t="s">
        <v>636</v>
      </c>
    </row>
    <row r="55" spans="1:2" x14ac:dyDescent="0.2">
      <c r="A55" s="11" t="s">
        <v>849</v>
      </c>
      <c r="B55" s="10" t="s">
        <v>555</v>
      </c>
    </row>
    <row r="56" spans="1:2" x14ac:dyDescent="0.2">
      <c r="A56" s="11" t="s">
        <v>1143</v>
      </c>
      <c r="B56" s="10" t="s">
        <v>912</v>
      </c>
    </row>
    <row r="57" spans="1:2" x14ac:dyDescent="0.2">
      <c r="A57" s="11" t="s">
        <v>946</v>
      </c>
      <c r="B57" s="10" t="s">
        <v>913</v>
      </c>
    </row>
    <row r="58" spans="1:2" x14ac:dyDescent="0.2">
      <c r="A58" s="11" t="s">
        <v>79</v>
      </c>
      <c r="B58" s="10" t="s">
        <v>1027</v>
      </c>
    </row>
    <row r="59" spans="1:2" x14ac:dyDescent="0.2">
      <c r="A59" s="11" t="s">
        <v>1004</v>
      </c>
      <c r="B59" s="10" t="s">
        <v>785</v>
      </c>
    </row>
    <row r="60" spans="1:2" x14ac:dyDescent="0.2">
      <c r="A60" s="11" t="s">
        <v>1767</v>
      </c>
      <c r="B60" s="10" t="s">
        <v>870</v>
      </c>
    </row>
    <row r="61" spans="1:2" x14ac:dyDescent="0.2">
      <c r="A61" s="11" t="s">
        <v>357</v>
      </c>
      <c r="B61" s="10" t="s">
        <v>867</v>
      </c>
    </row>
    <row r="62" spans="1:2" x14ac:dyDescent="0.2">
      <c r="A62" s="11" t="s">
        <v>1706</v>
      </c>
      <c r="B62" s="10" t="s">
        <v>373</v>
      </c>
    </row>
    <row r="63" spans="1:2" x14ac:dyDescent="0.2">
      <c r="A63" s="11" t="s">
        <v>1444</v>
      </c>
      <c r="B63" s="10" t="s">
        <v>1036</v>
      </c>
    </row>
    <row r="64" spans="1:2" x14ac:dyDescent="0.2">
      <c r="A64" s="11" t="s">
        <v>825</v>
      </c>
      <c r="B64" s="10" t="s">
        <v>1782</v>
      </c>
    </row>
    <row r="65" spans="1:2" x14ac:dyDescent="0.2">
      <c r="A65" s="11" t="s">
        <v>553</v>
      </c>
      <c r="B65" s="10" t="s">
        <v>141</v>
      </c>
    </row>
    <row r="66" spans="1:2" x14ac:dyDescent="0.2">
      <c r="A66" s="11" t="s">
        <v>419</v>
      </c>
      <c r="B66" s="10" t="s">
        <v>57</v>
      </c>
    </row>
    <row r="67" spans="1:2" x14ac:dyDescent="0.2">
      <c r="A67" s="11" t="s">
        <v>1592</v>
      </c>
      <c r="B67" s="10" t="s">
        <v>1474</v>
      </c>
    </row>
    <row r="68" spans="1:2" x14ac:dyDescent="0.2">
      <c r="A68" s="11" t="s">
        <v>1620</v>
      </c>
      <c r="B68" s="10" t="s">
        <v>1002</v>
      </c>
    </row>
    <row r="69" spans="1:2" x14ac:dyDescent="0.2">
      <c r="A69" s="11" t="s">
        <v>730</v>
      </c>
      <c r="B69" s="10" t="s">
        <v>480</v>
      </c>
    </row>
    <row r="70" spans="1:2" x14ac:dyDescent="0.2">
      <c r="A70" s="11" t="s">
        <v>1175</v>
      </c>
      <c r="B70" s="10" t="s">
        <v>77</v>
      </c>
    </row>
    <row r="71" spans="1:2" x14ac:dyDescent="0.2">
      <c r="A71" s="11" t="s">
        <v>779</v>
      </c>
      <c r="B71" s="10" t="s">
        <v>947</v>
      </c>
    </row>
    <row r="72" spans="1:2" x14ac:dyDescent="0.2">
      <c r="A72" s="11" t="s">
        <v>166</v>
      </c>
      <c r="B72" s="10" t="s">
        <v>1617</v>
      </c>
    </row>
    <row r="73" spans="1:2" x14ac:dyDescent="0.2">
      <c r="A73" s="11" t="s">
        <v>690</v>
      </c>
      <c r="B73" s="10" t="s">
        <v>700</v>
      </c>
    </row>
    <row r="74" spans="1:2" x14ac:dyDescent="0.2">
      <c r="A74" s="11" t="s">
        <v>1195</v>
      </c>
      <c r="B74" s="10" t="s">
        <v>521</v>
      </c>
    </row>
    <row r="75" spans="1:2" x14ac:dyDescent="0.2">
      <c r="A75" s="11" t="s">
        <v>1168</v>
      </c>
      <c r="B75" s="10" t="s">
        <v>329</v>
      </c>
    </row>
    <row r="76" spans="1:2" x14ac:dyDescent="0.2">
      <c r="A76" s="11" t="s">
        <v>1187</v>
      </c>
      <c r="B76" s="10" t="s">
        <v>306</v>
      </c>
    </row>
    <row r="77" spans="1:2" x14ac:dyDescent="0.2">
      <c r="A77" s="11" t="s">
        <v>1170</v>
      </c>
      <c r="B77" s="10" t="s">
        <v>212</v>
      </c>
    </row>
    <row r="78" spans="1:2" x14ac:dyDescent="0.2">
      <c r="A78" s="11" t="s">
        <v>1734</v>
      </c>
      <c r="B78" s="10" t="s">
        <v>775</v>
      </c>
    </row>
    <row r="79" spans="1:2" x14ac:dyDescent="0.2">
      <c r="A79" s="11" t="s">
        <v>1664</v>
      </c>
      <c r="B79" s="10" t="s">
        <v>290</v>
      </c>
    </row>
    <row r="80" spans="1:2" x14ac:dyDescent="0.2">
      <c r="A80" s="11" t="s">
        <v>1377</v>
      </c>
      <c r="B80" s="10" t="s">
        <v>1611</v>
      </c>
    </row>
    <row r="81" spans="1:2" x14ac:dyDescent="0.2">
      <c r="A81" s="11" t="s">
        <v>1495</v>
      </c>
      <c r="B81" s="10" t="s">
        <v>242</v>
      </c>
    </row>
    <row r="82" spans="1:2" x14ac:dyDescent="0.2">
      <c r="A82" s="11" t="s">
        <v>318</v>
      </c>
      <c r="B82" s="10" t="s">
        <v>1680</v>
      </c>
    </row>
    <row r="83" spans="1:2" x14ac:dyDescent="0.2">
      <c r="A83" s="11" t="s">
        <v>1708</v>
      </c>
      <c r="B83" s="10" t="s">
        <v>60</v>
      </c>
    </row>
    <row r="84" spans="1:2" x14ac:dyDescent="0.2">
      <c r="A84" s="11" t="s">
        <v>1154</v>
      </c>
      <c r="B84" s="10" t="s">
        <v>98</v>
      </c>
    </row>
    <row r="85" spans="1:2" x14ac:dyDescent="0.2">
      <c r="A85" s="11" t="s">
        <v>580</v>
      </c>
      <c r="B85" s="10" t="s">
        <v>1303</v>
      </c>
    </row>
    <row r="86" spans="1:2" x14ac:dyDescent="0.2">
      <c r="A86" s="11" t="s">
        <v>701</v>
      </c>
      <c r="B86" s="10" t="s">
        <v>1687</v>
      </c>
    </row>
    <row r="87" spans="1:2" x14ac:dyDescent="0.2">
      <c r="A87" s="11" t="s">
        <v>1210</v>
      </c>
      <c r="B87" s="10" t="s">
        <v>1219</v>
      </c>
    </row>
    <row r="88" spans="1:2" x14ac:dyDescent="0.2">
      <c r="A88" s="11" t="s">
        <v>1376</v>
      </c>
      <c r="B88" s="10" t="s">
        <v>848</v>
      </c>
    </row>
    <row r="89" spans="1:2" x14ac:dyDescent="0.2">
      <c r="A89" s="11" t="s">
        <v>702</v>
      </c>
      <c r="B89" s="10" t="s">
        <v>1328</v>
      </c>
    </row>
    <row r="90" spans="1:2" x14ac:dyDescent="0.2">
      <c r="A90" s="11" t="s">
        <v>1242</v>
      </c>
      <c r="B90" s="10" t="s">
        <v>182</v>
      </c>
    </row>
    <row r="91" spans="1:2" x14ac:dyDescent="0.2">
      <c r="A91" s="11" t="s">
        <v>17</v>
      </c>
      <c r="B91" s="10" t="s">
        <v>222</v>
      </c>
    </row>
    <row r="92" spans="1:2" x14ac:dyDescent="0.2">
      <c r="A92" s="11" t="s">
        <v>1447</v>
      </c>
      <c r="B92" s="10" t="s">
        <v>1701</v>
      </c>
    </row>
    <row r="93" spans="1:2" x14ac:dyDescent="0.2">
      <c r="A93" s="11" t="s">
        <v>445</v>
      </c>
      <c r="B93" s="10" t="s">
        <v>715</v>
      </c>
    </row>
    <row r="94" spans="1:2" x14ac:dyDescent="0.2">
      <c r="A94" s="11" t="s">
        <v>1368</v>
      </c>
      <c r="B94" s="10" t="s">
        <v>32</v>
      </c>
    </row>
    <row r="95" spans="1:2" x14ac:dyDescent="0.2">
      <c r="A95" s="11" t="s">
        <v>155</v>
      </c>
      <c r="B95" s="10" t="s">
        <v>625</v>
      </c>
    </row>
    <row r="96" spans="1:2" x14ac:dyDescent="0.2">
      <c r="A96" s="11" t="s">
        <v>1467</v>
      </c>
      <c r="B96" s="10" t="s">
        <v>561</v>
      </c>
    </row>
    <row r="97" spans="1:2" x14ac:dyDescent="0.2">
      <c r="A97" s="11" t="s">
        <v>599</v>
      </c>
      <c r="B97" s="10" t="s">
        <v>436</v>
      </c>
    </row>
    <row r="98" spans="1:2" x14ac:dyDescent="0.2">
      <c r="A98" s="11" t="s">
        <v>84</v>
      </c>
      <c r="B98" s="10" t="s">
        <v>1033</v>
      </c>
    </row>
    <row r="99" spans="1:2" x14ac:dyDescent="0.2">
      <c r="A99" s="11" t="s">
        <v>308</v>
      </c>
      <c r="B99" s="10" t="s">
        <v>1209</v>
      </c>
    </row>
    <row r="100" spans="1:2" x14ac:dyDescent="0.2">
      <c r="A100" s="11" t="s">
        <v>237</v>
      </c>
      <c r="B100" s="10" t="s">
        <v>1352</v>
      </c>
    </row>
    <row r="101" spans="1:2" x14ac:dyDescent="0.2">
      <c r="A101" s="11" t="s">
        <v>1452</v>
      </c>
      <c r="B101" s="10" t="s">
        <v>890</v>
      </c>
    </row>
    <row r="102" spans="1:2" x14ac:dyDescent="0.2">
      <c r="A102" s="11" t="s">
        <v>423</v>
      </c>
      <c r="B102" s="10" t="s">
        <v>326</v>
      </c>
    </row>
    <row r="103" spans="1:2" x14ac:dyDescent="0.2">
      <c r="A103" s="11" t="s">
        <v>1118</v>
      </c>
      <c r="B103" s="10" t="s">
        <v>164</v>
      </c>
    </row>
    <row r="104" spans="1:2" x14ac:dyDescent="0.2">
      <c r="A104" s="11" t="s">
        <v>1176</v>
      </c>
      <c r="B104" s="10" t="s">
        <v>420</v>
      </c>
    </row>
    <row r="105" spans="1:2" x14ac:dyDescent="0.2">
      <c r="A105" s="11" t="s">
        <v>1194</v>
      </c>
      <c r="B105" s="10" t="s">
        <v>305</v>
      </c>
    </row>
    <row r="106" spans="1:2" x14ac:dyDescent="0.2">
      <c r="A106" s="11" t="s">
        <v>224</v>
      </c>
      <c r="B106" s="10" t="s">
        <v>1651</v>
      </c>
    </row>
    <row r="107" spans="1:2" x14ac:dyDescent="0.2">
      <c r="A107" s="11" t="s">
        <v>1590</v>
      </c>
      <c r="B107" s="10" t="s">
        <v>298</v>
      </c>
    </row>
    <row r="108" spans="1:2" x14ac:dyDescent="0.2">
      <c r="A108" s="11" t="s">
        <v>1478</v>
      </c>
      <c r="B108" s="10" t="s">
        <v>1622</v>
      </c>
    </row>
    <row r="109" spans="1:2" x14ac:dyDescent="0.2">
      <c r="A109" s="11" t="s">
        <v>1316</v>
      </c>
      <c r="B109" s="10" t="s">
        <v>603</v>
      </c>
    </row>
    <row r="110" spans="1:2" x14ac:dyDescent="0.2">
      <c r="A110" s="11" t="s">
        <v>1088</v>
      </c>
      <c r="B110" s="10" t="s">
        <v>1693</v>
      </c>
    </row>
    <row r="111" spans="1:2" x14ac:dyDescent="0.2">
      <c r="A111" s="11" t="s">
        <v>593</v>
      </c>
      <c r="B111" s="10" t="s">
        <v>1638</v>
      </c>
    </row>
    <row r="112" spans="1:2" x14ac:dyDescent="0.2">
      <c r="A112" s="11" t="s">
        <v>1598</v>
      </c>
      <c r="B112" s="10" t="s">
        <v>1035</v>
      </c>
    </row>
    <row r="113" spans="1:2" x14ac:dyDescent="0.2">
      <c r="A113" s="11" t="s">
        <v>861</v>
      </c>
      <c r="B113" s="10" t="s">
        <v>1215</v>
      </c>
    </row>
    <row r="114" spans="1:2" x14ac:dyDescent="0.2">
      <c r="A114" s="11" t="s">
        <v>668</v>
      </c>
      <c r="B114" s="10" t="s">
        <v>1259</v>
      </c>
    </row>
    <row r="115" spans="1:2" x14ac:dyDescent="0.2">
      <c r="A115" s="11" t="s">
        <v>202</v>
      </c>
      <c r="B115" s="10" t="s">
        <v>149</v>
      </c>
    </row>
    <row r="116" spans="1:2" x14ac:dyDescent="0.2">
      <c r="A116" s="11" t="s">
        <v>717</v>
      </c>
      <c r="B116" s="10" t="s">
        <v>1763</v>
      </c>
    </row>
    <row r="117" spans="1:2" x14ac:dyDescent="0.2">
      <c r="A117" s="11" t="s">
        <v>33</v>
      </c>
      <c r="B117" s="10" t="s">
        <v>438</v>
      </c>
    </row>
    <row r="118" spans="1:2" x14ac:dyDescent="0.2">
      <c r="A118" s="11" t="s">
        <v>28</v>
      </c>
      <c r="B118" s="10" t="s">
        <v>194</v>
      </c>
    </row>
    <row r="119" spans="1:2" x14ac:dyDescent="0.2">
      <c r="A119" s="11" t="s">
        <v>1000</v>
      </c>
      <c r="B119" s="10" t="s">
        <v>1232</v>
      </c>
    </row>
    <row r="120" spans="1:2" x14ac:dyDescent="0.2">
      <c r="A120" s="11" t="s">
        <v>1479</v>
      </c>
      <c r="B120" s="10" t="s">
        <v>1264</v>
      </c>
    </row>
    <row r="121" spans="1:2" x14ac:dyDescent="0.2">
      <c r="A121" s="11" t="s">
        <v>215</v>
      </c>
      <c r="B121" s="10" t="s">
        <v>1113</v>
      </c>
    </row>
    <row r="122" spans="1:2" x14ac:dyDescent="0.2">
      <c r="A122" s="11" t="s">
        <v>769</v>
      </c>
      <c r="B122" s="10" t="s">
        <v>1597</v>
      </c>
    </row>
    <row r="123" spans="1:2" x14ac:dyDescent="0.2">
      <c r="A123" s="11" t="s">
        <v>1786</v>
      </c>
      <c r="B123" s="10" t="s">
        <v>683</v>
      </c>
    </row>
    <row r="124" spans="1:2" x14ac:dyDescent="0.2">
      <c r="A124" s="11" t="s">
        <v>1547</v>
      </c>
      <c r="B124" s="10" t="s">
        <v>26</v>
      </c>
    </row>
    <row r="125" spans="1:2" x14ac:dyDescent="0.2">
      <c r="A125" s="11" t="s">
        <v>1552</v>
      </c>
      <c r="B125" s="10" t="s">
        <v>1373</v>
      </c>
    </row>
    <row r="126" spans="1:2" x14ac:dyDescent="0.2">
      <c r="A126" s="11" t="s">
        <v>444</v>
      </c>
      <c r="B126" s="10" t="s">
        <v>1780</v>
      </c>
    </row>
    <row r="127" spans="1:2" x14ac:dyDescent="0.2">
      <c r="A127" s="11" t="s">
        <v>530</v>
      </c>
      <c r="B127" s="10" t="s">
        <v>1525</v>
      </c>
    </row>
    <row r="128" spans="1:2" x14ac:dyDescent="0.2">
      <c r="A128" s="11" t="s">
        <v>1301</v>
      </c>
      <c r="B128" s="10" t="s">
        <v>221</v>
      </c>
    </row>
    <row r="129" spans="1:2" x14ac:dyDescent="0.2">
      <c r="A129" s="11" t="s">
        <v>1690</v>
      </c>
      <c r="B129" s="10" t="s">
        <v>548</v>
      </c>
    </row>
    <row r="130" spans="1:2" x14ac:dyDescent="0.2">
      <c r="A130" s="11" t="s">
        <v>1612</v>
      </c>
      <c r="B130" s="10" t="s">
        <v>1601</v>
      </c>
    </row>
    <row r="131" spans="1:2" x14ac:dyDescent="0.2">
      <c r="A131" s="11" t="s">
        <v>271</v>
      </c>
      <c r="B131" s="10" t="s">
        <v>1070</v>
      </c>
    </row>
    <row r="132" spans="1:2" x14ac:dyDescent="0.2">
      <c r="A132" s="11" t="s">
        <v>1124</v>
      </c>
      <c r="B132" s="10" t="s">
        <v>594</v>
      </c>
    </row>
    <row r="133" spans="1:2" x14ac:dyDescent="0.2">
      <c r="A133" s="11" t="s">
        <v>1333</v>
      </c>
      <c r="B133" s="10" t="s">
        <v>667</v>
      </c>
    </row>
    <row r="134" spans="1:2" x14ac:dyDescent="0.2">
      <c r="A134" s="11" t="s">
        <v>777</v>
      </c>
      <c r="B134" s="10" t="s">
        <v>1461</v>
      </c>
    </row>
    <row r="135" spans="1:2" x14ac:dyDescent="0.2">
      <c r="A135" s="11" t="s">
        <v>1171</v>
      </c>
      <c r="B135" s="10" t="s">
        <v>1208</v>
      </c>
    </row>
    <row r="136" spans="1:2" x14ac:dyDescent="0.2">
      <c r="A136" s="11" t="s">
        <v>1536</v>
      </c>
      <c r="B136" s="10" t="s">
        <v>1224</v>
      </c>
    </row>
    <row r="137" spans="1:2" x14ac:dyDescent="0.2">
      <c r="A137" s="11" t="s">
        <v>1286</v>
      </c>
      <c r="B137" s="10" t="s">
        <v>654</v>
      </c>
    </row>
    <row r="138" spans="1:2" x14ac:dyDescent="0.2">
      <c r="A138" s="11" t="s">
        <v>1471</v>
      </c>
      <c r="B138" s="10" t="s">
        <v>1066</v>
      </c>
    </row>
    <row r="139" spans="1:2" x14ac:dyDescent="0.2">
      <c r="A139" s="11" t="s">
        <v>974</v>
      </c>
      <c r="B139" s="10" t="s">
        <v>1366</v>
      </c>
    </row>
    <row r="141" spans="1:2" x14ac:dyDescent="0.2">
      <c r="A141" s="15" t="s">
        <v>1904</v>
      </c>
    </row>
    <row r="143" spans="1:2" x14ac:dyDescent="0.2">
      <c r="A143" s="12" t="s">
        <v>1802</v>
      </c>
      <c r="B143" s="12" t="s">
        <v>1803</v>
      </c>
    </row>
    <row r="144" spans="1:2" x14ac:dyDescent="0.2">
      <c r="A144" s="11" t="s">
        <v>1767</v>
      </c>
      <c r="B144" s="10" t="s">
        <v>870</v>
      </c>
    </row>
    <row r="145" spans="1:2" x14ac:dyDescent="0.2">
      <c r="A145" s="11" t="s">
        <v>1495</v>
      </c>
      <c r="B145" s="10" t="s">
        <v>242</v>
      </c>
    </row>
    <row r="146" spans="1:2" x14ac:dyDescent="0.2">
      <c r="A146" s="11" t="s">
        <v>1434</v>
      </c>
      <c r="B146" s="10" t="s">
        <v>1203</v>
      </c>
    </row>
    <row r="148" spans="1:2" x14ac:dyDescent="0.2">
      <c r="A148" s="15" t="s">
        <v>1905</v>
      </c>
    </row>
    <row r="150" spans="1:2" x14ac:dyDescent="0.2">
      <c r="A150" s="12" t="s">
        <v>1802</v>
      </c>
      <c r="B150" s="12" t="s">
        <v>1803</v>
      </c>
    </row>
    <row r="151" spans="1:2" x14ac:dyDescent="0.2">
      <c r="A151" s="11" t="s">
        <v>274</v>
      </c>
      <c r="B151" s="10" t="s">
        <v>856</v>
      </c>
    </row>
    <row r="152" spans="1:2" x14ac:dyDescent="0.2">
      <c r="A152" s="11" t="s">
        <v>946</v>
      </c>
      <c r="B152" s="10" t="s">
        <v>913</v>
      </c>
    </row>
    <row r="153" spans="1:2" x14ac:dyDescent="0.2">
      <c r="A153" s="11" t="s">
        <v>1767</v>
      </c>
      <c r="B153" s="10" t="s">
        <v>870</v>
      </c>
    </row>
    <row r="154" spans="1:2" x14ac:dyDescent="0.2">
      <c r="A154" s="11" t="s">
        <v>824</v>
      </c>
      <c r="B154" s="10" t="s">
        <v>1746</v>
      </c>
    </row>
    <row r="155" spans="1:2" x14ac:dyDescent="0.2">
      <c r="A155" s="11" t="s">
        <v>730</v>
      </c>
      <c r="B155" s="10" t="s">
        <v>480</v>
      </c>
    </row>
    <row r="156" spans="1:2" x14ac:dyDescent="0.2">
      <c r="A156" s="11" t="s">
        <v>1175</v>
      </c>
      <c r="B156" s="10" t="s">
        <v>77</v>
      </c>
    </row>
    <row r="157" spans="1:2" x14ac:dyDescent="0.2">
      <c r="A157" s="11" t="s">
        <v>1195</v>
      </c>
      <c r="B157" s="10" t="s">
        <v>521</v>
      </c>
    </row>
    <row r="158" spans="1:2" x14ac:dyDescent="0.2">
      <c r="A158" s="11" t="s">
        <v>995</v>
      </c>
      <c r="B158" s="10" t="s">
        <v>1344</v>
      </c>
    </row>
    <row r="159" spans="1:2" x14ac:dyDescent="0.2">
      <c r="A159" s="11" t="s">
        <v>1495</v>
      </c>
      <c r="B159" s="10" t="s">
        <v>242</v>
      </c>
    </row>
    <row r="160" spans="1:2" x14ac:dyDescent="0.2">
      <c r="A160" s="11" t="s">
        <v>1123</v>
      </c>
      <c r="B160" s="10" t="s">
        <v>447</v>
      </c>
    </row>
    <row r="161" spans="1:2" x14ac:dyDescent="0.2">
      <c r="A161" s="11" t="s">
        <v>1596</v>
      </c>
      <c r="B161" s="10" t="s">
        <v>877</v>
      </c>
    </row>
    <row r="162" spans="1:2" x14ac:dyDescent="0.2">
      <c r="A162" s="11" t="s">
        <v>1434</v>
      </c>
      <c r="B162" s="10" t="s">
        <v>1203</v>
      </c>
    </row>
    <row r="163" spans="1:2" x14ac:dyDescent="0.2">
      <c r="A163" s="11" t="s">
        <v>1118</v>
      </c>
      <c r="B163" s="10" t="s">
        <v>164</v>
      </c>
    </row>
    <row r="164" spans="1:2" x14ac:dyDescent="0.2">
      <c r="A164" s="11" t="s">
        <v>1049</v>
      </c>
      <c r="B164" s="10" t="s">
        <v>257</v>
      </c>
    </row>
    <row r="165" spans="1:2" x14ac:dyDescent="0.2">
      <c r="A165" s="11" t="s">
        <v>144</v>
      </c>
      <c r="B165" s="10" t="s">
        <v>1465</v>
      </c>
    </row>
    <row r="166" spans="1:2" x14ac:dyDescent="0.2">
      <c r="A166" s="11" t="s">
        <v>769</v>
      </c>
      <c r="B166" s="10" t="s">
        <v>1597</v>
      </c>
    </row>
    <row r="167" spans="1:2" x14ac:dyDescent="0.2">
      <c r="A167" s="11" t="s">
        <v>530</v>
      </c>
      <c r="B167" s="10" t="s">
        <v>1525</v>
      </c>
    </row>
    <row r="168" spans="1:2" x14ac:dyDescent="0.2">
      <c r="A168" s="11" t="s">
        <v>777</v>
      </c>
      <c r="B168" s="10" t="s">
        <v>1461</v>
      </c>
    </row>
    <row r="169" spans="1:2" x14ac:dyDescent="0.2">
      <c r="A169" s="11" t="s">
        <v>151</v>
      </c>
      <c r="B169" s="10" t="s">
        <v>1358</v>
      </c>
    </row>
    <row r="170" spans="1:2" x14ac:dyDescent="0.2">
      <c r="A170" s="11" t="s">
        <v>974</v>
      </c>
      <c r="B170" s="10" t="s">
        <v>1366</v>
      </c>
    </row>
    <row r="172" spans="1:2" x14ac:dyDescent="0.2">
      <c r="A172" s="15" t="s">
        <v>1906</v>
      </c>
    </row>
    <row r="174" spans="1:2" x14ac:dyDescent="0.2">
      <c r="A174" s="12" t="s">
        <v>1802</v>
      </c>
      <c r="B174" s="12" t="s">
        <v>1803</v>
      </c>
    </row>
    <row r="175" spans="1:2" x14ac:dyDescent="0.2">
      <c r="A175" s="11" t="s">
        <v>274</v>
      </c>
      <c r="B175" s="10" t="s">
        <v>856</v>
      </c>
    </row>
    <row r="176" spans="1:2" x14ac:dyDescent="0.2">
      <c r="A176" s="11" t="s">
        <v>946</v>
      </c>
      <c r="B176" s="10" t="s">
        <v>913</v>
      </c>
    </row>
    <row r="177" spans="1:2" x14ac:dyDescent="0.2">
      <c r="A177" s="11" t="s">
        <v>1767</v>
      </c>
      <c r="B177" s="10" t="s">
        <v>870</v>
      </c>
    </row>
    <row r="178" spans="1:2" x14ac:dyDescent="0.2">
      <c r="A178" s="11" t="s">
        <v>824</v>
      </c>
      <c r="B178" s="10" t="s">
        <v>1746</v>
      </c>
    </row>
    <row r="179" spans="1:2" x14ac:dyDescent="0.2">
      <c r="A179" s="11" t="s">
        <v>730</v>
      </c>
      <c r="B179" s="10" t="s">
        <v>480</v>
      </c>
    </row>
    <row r="180" spans="1:2" x14ac:dyDescent="0.2">
      <c r="A180" s="11" t="s">
        <v>1175</v>
      </c>
      <c r="B180" s="10" t="s">
        <v>77</v>
      </c>
    </row>
    <row r="181" spans="1:2" x14ac:dyDescent="0.2">
      <c r="A181" s="11" t="s">
        <v>1195</v>
      </c>
      <c r="B181" s="10" t="s">
        <v>521</v>
      </c>
    </row>
    <row r="182" spans="1:2" x14ac:dyDescent="0.2">
      <c r="A182" s="11" t="s">
        <v>995</v>
      </c>
      <c r="B182" s="10" t="s">
        <v>1344</v>
      </c>
    </row>
    <row r="183" spans="1:2" x14ac:dyDescent="0.2">
      <c r="A183" s="11" t="s">
        <v>1495</v>
      </c>
      <c r="B183" s="10" t="s">
        <v>242</v>
      </c>
    </row>
    <row r="184" spans="1:2" x14ac:dyDescent="0.2">
      <c r="A184" s="11" t="s">
        <v>1123</v>
      </c>
      <c r="B184" s="10" t="s">
        <v>447</v>
      </c>
    </row>
    <row r="185" spans="1:2" x14ac:dyDescent="0.2">
      <c r="A185" s="11" t="s">
        <v>1596</v>
      </c>
      <c r="B185" s="10" t="s">
        <v>877</v>
      </c>
    </row>
    <row r="186" spans="1:2" x14ac:dyDescent="0.2">
      <c r="A186" s="11" t="s">
        <v>1434</v>
      </c>
      <c r="B186" s="10" t="s">
        <v>1203</v>
      </c>
    </row>
    <row r="187" spans="1:2" x14ac:dyDescent="0.2">
      <c r="A187" s="11" t="s">
        <v>1118</v>
      </c>
      <c r="B187" s="10" t="s">
        <v>164</v>
      </c>
    </row>
    <row r="188" spans="1:2" x14ac:dyDescent="0.2">
      <c r="A188" s="11" t="s">
        <v>1049</v>
      </c>
      <c r="B188" s="10" t="s">
        <v>257</v>
      </c>
    </row>
    <row r="189" spans="1:2" x14ac:dyDescent="0.2">
      <c r="A189" s="11" t="s">
        <v>144</v>
      </c>
      <c r="B189" s="10" t="s">
        <v>1465</v>
      </c>
    </row>
    <row r="190" spans="1:2" x14ac:dyDescent="0.2">
      <c r="A190" s="11" t="s">
        <v>769</v>
      </c>
      <c r="B190" s="10" t="s">
        <v>1597</v>
      </c>
    </row>
    <row r="191" spans="1:2" x14ac:dyDescent="0.2">
      <c r="A191" s="11" t="s">
        <v>530</v>
      </c>
      <c r="B191" s="10" t="s">
        <v>1525</v>
      </c>
    </row>
    <row r="192" spans="1:2" x14ac:dyDescent="0.2">
      <c r="A192" s="11" t="s">
        <v>777</v>
      </c>
      <c r="B192" s="10" t="s">
        <v>1461</v>
      </c>
    </row>
    <row r="193" spans="1:2" x14ac:dyDescent="0.2">
      <c r="A193" s="11" t="s">
        <v>151</v>
      </c>
      <c r="B193" s="10" t="s">
        <v>1358</v>
      </c>
    </row>
    <row r="194" spans="1:2" x14ac:dyDescent="0.2">
      <c r="A194" s="11" t="s">
        <v>974</v>
      </c>
      <c r="B194" s="10" t="s">
        <v>1366</v>
      </c>
    </row>
    <row r="196" spans="1:2" x14ac:dyDescent="0.2">
      <c r="A196" s="15" t="s">
        <v>1907</v>
      </c>
    </row>
    <row r="198" spans="1:2" x14ac:dyDescent="0.2">
      <c r="A198" s="12" t="s">
        <v>1802</v>
      </c>
      <c r="B198" s="12" t="s">
        <v>1803</v>
      </c>
    </row>
    <row r="199" spans="1:2" x14ac:dyDescent="0.2">
      <c r="A199" s="11" t="s">
        <v>946</v>
      </c>
      <c r="B199" s="10" t="s">
        <v>913</v>
      </c>
    </row>
    <row r="200" spans="1:2" x14ac:dyDescent="0.2">
      <c r="A200" s="11" t="s">
        <v>824</v>
      </c>
      <c r="B200" s="10" t="s">
        <v>1746</v>
      </c>
    </row>
    <row r="201" spans="1:2" x14ac:dyDescent="0.2">
      <c r="A201" s="11" t="s">
        <v>1175</v>
      </c>
      <c r="B201" s="10" t="s">
        <v>77</v>
      </c>
    </row>
    <row r="202" spans="1:2" x14ac:dyDescent="0.2">
      <c r="A202" s="11" t="s">
        <v>1195</v>
      </c>
      <c r="B202" s="10" t="s">
        <v>521</v>
      </c>
    </row>
    <row r="203" spans="1:2" x14ac:dyDescent="0.2">
      <c r="A203" s="11" t="s">
        <v>995</v>
      </c>
      <c r="B203" s="10" t="s">
        <v>1344</v>
      </c>
    </row>
    <row r="204" spans="1:2" x14ac:dyDescent="0.2">
      <c r="A204" s="11" t="s">
        <v>1495</v>
      </c>
      <c r="B204" s="10" t="s">
        <v>242</v>
      </c>
    </row>
    <row r="205" spans="1:2" x14ac:dyDescent="0.2">
      <c r="A205" s="11" t="s">
        <v>1123</v>
      </c>
      <c r="B205" s="10" t="s">
        <v>447</v>
      </c>
    </row>
    <row r="206" spans="1:2" x14ac:dyDescent="0.2">
      <c r="A206" s="11" t="s">
        <v>1596</v>
      </c>
      <c r="B206" s="10" t="s">
        <v>877</v>
      </c>
    </row>
    <row r="207" spans="1:2" x14ac:dyDescent="0.2">
      <c r="A207" s="11" t="s">
        <v>1434</v>
      </c>
      <c r="B207" s="10" t="s">
        <v>1203</v>
      </c>
    </row>
    <row r="208" spans="1:2" x14ac:dyDescent="0.2">
      <c r="A208" s="11" t="s">
        <v>1049</v>
      </c>
      <c r="B208" s="10" t="s">
        <v>257</v>
      </c>
    </row>
    <row r="209" spans="1:2" x14ac:dyDescent="0.2">
      <c r="A209" s="11" t="s">
        <v>144</v>
      </c>
      <c r="B209" s="10" t="s">
        <v>1465</v>
      </c>
    </row>
    <row r="210" spans="1:2" x14ac:dyDescent="0.2">
      <c r="A210" s="11" t="s">
        <v>769</v>
      </c>
      <c r="B210" s="10" t="s">
        <v>1597</v>
      </c>
    </row>
    <row r="211" spans="1:2" x14ac:dyDescent="0.2">
      <c r="A211" s="11" t="s">
        <v>151</v>
      </c>
      <c r="B211" s="10" t="s">
        <v>1358</v>
      </c>
    </row>
    <row r="212" spans="1:2" x14ac:dyDescent="0.2">
      <c r="A212" s="11" t="s">
        <v>974</v>
      </c>
      <c r="B212" s="10" t="s">
        <v>1366</v>
      </c>
    </row>
    <row r="214" spans="1:2" x14ac:dyDescent="0.2">
      <c r="A214" s="15" t="s">
        <v>1908</v>
      </c>
    </row>
    <row r="216" spans="1:2" x14ac:dyDescent="0.2">
      <c r="A216" s="12" t="s">
        <v>1802</v>
      </c>
      <c r="B216" s="12" t="s">
        <v>1803</v>
      </c>
    </row>
    <row r="217" spans="1:2" x14ac:dyDescent="0.2">
      <c r="A217" s="11" t="s">
        <v>946</v>
      </c>
      <c r="B217" s="10" t="s">
        <v>913</v>
      </c>
    </row>
    <row r="218" spans="1:2" x14ac:dyDescent="0.2">
      <c r="A218" s="11" t="s">
        <v>1767</v>
      </c>
      <c r="B218" s="10" t="s">
        <v>870</v>
      </c>
    </row>
    <row r="219" spans="1:2" x14ac:dyDescent="0.2">
      <c r="A219" s="11" t="s">
        <v>824</v>
      </c>
      <c r="B219" s="10" t="s">
        <v>1746</v>
      </c>
    </row>
    <row r="220" spans="1:2" x14ac:dyDescent="0.2">
      <c r="A220" s="11" t="s">
        <v>730</v>
      </c>
      <c r="B220" s="10" t="s">
        <v>480</v>
      </c>
    </row>
    <row r="221" spans="1:2" x14ac:dyDescent="0.2">
      <c r="A221" s="11" t="s">
        <v>1175</v>
      </c>
      <c r="B221" s="10" t="s">
        <v>77</v>
      </c>
    </row>
    <row r="222" spans="1:2" x14ac:dyDescent="0.2">
      <c r="A222" s="11" t="s">
        <v>1195</v>
      </c>
      <c r="B222" s="10" t="s">
        <v>521</v>
      </c>
    </row>
    <row r="223" spans="1:2" x14ac:dyDescent="0.2">
      <c r="A223" s="11" t="s">
        <v>995</v>
      </c>
      <c r="B223" s="10" t="s">
        <v>1344</v>
      </c>
    </row>
    <row r="224" spans="1:2" x14ac:dyDescent="0.2">
      <c r="A224" s="11" t="s">
        <v>1495</v>
      </c>
      <c r="B224" s="10" t="s">
        <v>242</v>
      </c>
    </row>
    <row r="225" spans="1:2" x14ac:dyDescent="0.2">
      <c r="A225" s="11" t="s">
        <v>1123</v>
      </c>
      <c r="B225" s="10" t="s">
        <v>447</v>
      </c>
    </row>
    <row r="226" spans="1:2" x14ac:dyDescent="0.2">
      <c r="A226" s="11" t="s">
        <v>1596</v>
      </c>
      <c r="B226" s="10" t="s">
        <v>877</v>
      </c>
    </row>
    <row r="227" spans="1:2" x14ac:dyDescent="0.2">
      <c r="A227" s="11" t="s">
        <v>1434</v>
      </c>
      <c r="B227" s="10" t="s">
        <v>1203</v>
      </c>
    </row>
    <row r="228" spans="1:2" x14ac:dyDescent="0.2">
      <c r="A228" s="11" t="s">
        <v>1049</v>
      </c>
      <c r="B228" s="10" t="s">
        <v>257</v>
      </c>
    </row>
    <row r="229" spans="1:2" x14ac:dyDescent="0.2">
      <c r="A229" s="11" t="s">
        <v>144</v>
      </c>
      <c r="B229" s="10" t="s">
        <v>1465</v>
      </c>
    </row>
    <row r="230" spans="1:2" x14ac:dyDescent="0.2">
      <c r="A230" s="11" t="s">
        <v>777</v>
      </c>
      <c r="B230" s="10" t="s">
        <v>1461</v>
      </c>
    </row>
    <row r="231" spans="1:2" x14ac:dyDescent="0.2">
      <c r="A231" s="11" t="s">
        <v>151</v>
      </c>
      <c r="B231" s="10" t="s">
        <v>1358</v>
      </c>
    </row>
    <row r="232" spans="1:2" x14ac:dyDescent="0.2">
      <c r="A232" s="11" t="s">
        <v>974</v>
      </c>
      <c r="B232" s="10" t="s">
        <v>1366</v>
      </c>
    </row>
    <row r="234" spans="1:2" x14ac:dyDescent="0.2">
      <c r="A234" s="15" t="s">
        <v>1909</v>
      </c>
    </row>
    <row r="236" spans="1:2" x14ac:dyDescent="0.2">
      <c r="A236" s="12" t="s">
        <v>1802</v>
      </c>
      <c r="B236" s="12" t="s">
        <v>1803</v>
      </c>
    </row>
    <row r="237" spans="1:2" x14ac:dyDescent="0.2">
      <c r="A237" s="11" t="s">
        <v>274</v>
      </c>
      <c r="B237" s="10" t="s">
        <v>856</v>
      </c>
    </row>
    <row r="238" spans="1:2" x14ac:dyDescent="0.2">
      <c r="A238" s="11" t="s">
        <v>608</v>
      </c>
      <c r="B238" s="10" t="s">
        <v>636</v>
      </c>
    </row>
    <row r="239" spans="1:2" x14ac:dyDescent="0.2">
      <c r="A239" s="11" t="s">
        <v>849</v>
      </c>
      <c r="B239" s="10" t="s">
        <v>555</v>
      </c>
    </row>
    <row r="240" spans="1:2" x14ac:dyDescent="0.2">
      <c r="A240" s="11" t="s">
        <v>1320</v>
      </c>
      <c r="B240" s="10" t="s">
        <v>1281</v>
      </c>
    </row>
    <row r="241" spans="1:2" x14ac:dyDescent="0.2">
      <c r="A241" s="11" t="s">
        <v>1143</v>
      </c>
      <c r="B241" s="10" t="s">
        <v>912</v>
      </c>
    </row>
    <row r="242" spans="1:2" x14ac:dyDescent="0.2">
      <c r="A242" s="11" t="s">
        <v>946</v>
      </c>
      <c r="B242" s="10" t="s">
        <v>913</v>
      </c>
    </row>
    <row r="243" spans="1:2" x14ac:dyDescent="0.2">
      <c r="A243" s="11" t="s">
        <v>79</v>
      </c>
      <c r="B243" s="10" t="s">
        <v>1027</v>
      </c>
    </row>
    <row r="244" spans="1:2" x14ac:dyDescent="0.2">
      <c r="A244" s="11" t="s">
        <v>1004</v>
      </c>
      <c r="B244" s="10" t="s">
        <v>785</v>
      </c>
    </row>
    <row r="245" spans="1:2" x14ac:dyDescent="0.2">
      <c r="A245" s="11" t="s">
        <v>1767</v>
      </c>
      <c r="B245" s="10" t="s">
        <v>870</v>
      </c>
    </row>
    <row r="246" spans="1:2" x14ac:dyDescent="0.2">
      <c r="A246" s="11" t="s">
        <v>1706</v>
      </c>
      <c r="B246" s="10" t="s">
        <v>373</v>
      </c>
    </row>
    <row r="247" spans="1:2" x14ac:dyDescent="0.2">
      <c r="A247" s="11" t="s">
        <v>1444</v>
      </c>
      <c r="B247" s="10" t="s">
        <v>1036</v>
      </c>
    </row>
    <row r="248" spans="1:2" x14ac:dyDescent="0.2">
      <c r="A248" s="11" t="s">
        <v>825</v>
      </c>
      <c r="B248" s="10" t="s">
        <v>1782</v>
      </c>
    </row>
    <row r="249" spans="1:2" x14ac:dyDescent="0.2">
      <c r="A249" s="11" t="s">
        <v>258</v>
      </c>
      <c r="B249" s="10" t="s">
        <v>1345</v>
      </c>
    </row>
    <row r="250" spans="1:2" x14ac:dyDescent="0.2">
      <c r="A250" s="11" t="s">
        <v>553</v>
      </c>
      <c r="B250" s="10" t="s">
        <v>141</v>
      </c>
    </row>
    <row r="251" spans="1:2" x14ac:dyDescent="0.2">
      <c r="A251" s="11" t="s">
        <v>1592</v>
      </c>
      <c r="B251" s="10" t="s">
        <v>1474</v>
      </c>
    </row>
    <row r="252" spans="1:2" x14ac:dyDescent="0.2">
      <c r="A252" s="11" t="s">
        <v>337</v>
      </c>
      <c r="B252" s="10" t="s">
        <v>903</v>
      </c>
    </row>
    <row r="253" spans="1:2" x14ac:dyDescent="0.2">
      <c r="A253" s="11" t="s">
        <v>1731</v>
      </c>
      <c r="B253" s="10" t="s">
        <v>410</v>
      </c>
    </row>
    <row r="254" spans="1:2" x14ac:dyDescent="0.2">
      <c r="A254" s="11" t="s">
        <v>1620</v>
      </c>
      <c r="B254" s="10" t="s">
        <v>1002</v>
      </c>
    </row>
    <row r="255" spans="1:2" x14ac:dyDescent="0.2">
      <c r="A255" s="13" t="s">
        <v>400</v>
      </c>
      <c r="B255" s="14" t="s">
        <v>41</v>
      </c>
    </row>
    <row r="256" spans="1:2" x14ac:dyDescent="0.2">
      <c r="A256" s="13" t="s">
        <v>1367</v>
      </c>
      <c r="B256" s="14" t="s">
        <v>1676</v>
      </c>
    </row>
    <row r="257" spans="1:2" x14ac:dyDescent="0.2">
      <c r="A257" s="13" t="s">
        <v>730</v>
      </c>
      <c r="B257" s="14" t="s">
        <v>480</v>
      </c>
    </row>
    <row r="258" spans="1:2" x14ac:dyDescent="0.2">
      <c r="A258" s="13" t="s">
        <v>1175</v>
      </c>
      <c r="B258" s="14" t="s">
        <v>77</v>
      </c>
    </row>
    <row r="259" spans="1:2" x14ac:dyDescent="0.2">
      <c r="A259" s="13" t="s">
        <v>1588</v>
      </c>
      <c r="B259" s="14" t="s">
        <v>772</v>
      </c>
    </row>
    <row r="260" spans="1:2" x14ac:dyDescent="0.2">
      <c r="A260" s="13" t="s">
        <v>690</v>
      </c>
      <c r="B260" s="14" t="s">
        <v>700</v>
      </c>
    </row>
    <row r="261" spans="1:2" x14ac:dyDescent="0.2">
      <c r="A261" s="13" t="s">
        <v>1195</v>
      </c>
      <c r="B261" s="14" t="s">
        <v>521</v>
      </c>
    </row>
    <row r="262" spans="1:2" x14ac:dyDescent="0.2">
      <c r="A262" s="13" t="s">
        <v>1168</v>
      </c>
      <c r="B262" s="14" t="s">
        <v>329</v>
      </c>
    </row>
    <row r="263" spans="1:2" x14ac:dyDescent="0.2">
      <c r="A263" s="13" t="s">
        <v>1187</v>
      </c>
      <c r="B263" s="14" t="s">
        <v>306</v>
      </c>
    </row>
    <row r="264" spans="1:2" x14ac:dyDescent="0.2">
      <c r="A264" s="13" t="s">
        <v>995</v>
      </c>
      <c r="B264" s="14" t="s">
        <v>1344</v>
      </c>
    </row>
    <row r="265" spans="1:2" x14ac:dyDescent="0.2">
      <c r="A265" s="13" t="s">
        <v>30</v>
      </c>
      <c r="B265" s="14" t="s">
        <v>433</v>
      </c>
    </row>
    <row r="266" spans="1:2" x14ac:dyDescent="0.2">
      <c r="A266" s="13" t="s">
        <v>1377</v>
      </c>
      <c r="B266" s="14" t="s">
        <v>1611</v>
      </c>
    </row>
    <row r="267" spans="1:2" x14ac:dyDescent="0.2">
      <c r="A267" s="13" t="s">
        <v>1495</v>
      </c>
      <c r="B267" s="14" t="s">
        <v>242</v>
      </c>
    </row>
    <row r="268" spans="1:2" x14ac:dyDescent="0.2">
      <c r="A268" s="13" t="s">
        <v>318</v>
      </c>
      <c r="B268" s="14" t="s">
        <v>1680</v>
      </c>
    </row>
    <row r="269" spans="1:2" x14ac:dyDescent="0.2">
      <c r="A269" s="13" t="s">
        <v>1123</v>
      </c>
      <c r="B269" s="14" t="s">
        <v>447</v>
      </c>
    </row>
    <row r="270" spans="1:2" x14ac:dyDescent="0.2">
      <c r="A270" s="13" t="s">
        <v>580</v>
      </c>
      <c r="B270" s="14" t="s">
        <v>1303</v>
      </c>
    </row>
    <row r="271" spans="1:2" x14ac:dyDescent="0.2">
      <c r="A271" s="13" t="s">
        <v>701</v>
      </c>
      <c r="B271" s="14" t="s">
        <v>1687</v>
      </c>
    </row>
    <row r="272" spans="1:2" x14ac:dyDescent="0.2">
      <c r="A272" s="13" t="s">
        <v>702</v>
      </c>
      <c r="B272" s="14" t="s">
        <v>1328</v>
      </c>
    </row>
    <row r="273" spans="1:2" x14ac:dyDescent="0.2">
      <c r="A273" s="13" t="s">
        <v>1242</v>
      </c>
      <c r="B273" s="14" t="s">
        <v>182</v>
      </c>
    </row>
    <row r="274" spans="1:2" x14ac:dyDescent="0.2">
      <c r="A274" s="13" t="s">
        <v>1596</v>
      </c>
      <c r="B274" s="14" t="s">
        <v>877</v>
      </c>
    </row>
    <row r="275" spans="1:2" x14ac:dyDescent="0.2">
      <c r="A275" s="13" t="s">
        <v>1447</v>
      </c>
      <c r="B275" s="14" t="s">
        <v>1701</v>
      </c>
    </row>
    <row r="276" spans="1:2" x14ac:dyDescent="0.2">
      <c r="A276" s="13" t="s">
        <v>1434</v>
      </c>
      <c r="B276" s="14" t="s">
        <v>1203</v>
      </c>
    </row>
    <row r="277" spans="1:2" x14ac:dyDescent="0.2">
      <c r="A277" s="13" t="s">
        <v>155</v>
      </c>
      <c r="B277" s="14" t="s">
        <v>625</v>
      </c>
    </row>
    <row r="278" spans="1:2" x14ac:dyDescent="0.2">
      <c r="A278" s="13" t="s">
        <v>1467</v>
      </c>
      <c r="B278" s="14" t="s">
        <v>561</v>
      </c>
    </row>
    <row r="279" spans="1:2" x14ac:dyDescent="0.2">
      <c r="A279" s="13" t="s">
        <v>84</v>
      </c>
      <c r="B279" s="14" t="s">
        <v>1033</v>
      </c>
    </row>
    <row r="280" spans="1:2" x14ac:dyDescent="0.2">
      <c r="A280" s="13" t="s">
        <v>308</v>
      </c>
      <c r="B280" s="14" t="s">
        <v>1209</v>
      </c>
    </row>
    <row r="281" spans="1:2" x14ac:dyDescent="0.2">
      <c r="A281" s="13" t="s">
        <v>1538</v>
      </c>
      <c r="B281" s="14" t="s">
        <v>515</v>
      </c>
    </row>
    <row r="282" spans="1:2" x14ac:dyDescent="0.2">
      <c r="A282" s="13" t="s">
        <v>977</v>
      </c>
      <c r="B282" s="14" t="s">
        <v>998</v>
      </c>
    </row>
    <row r="283" spans="1:2" x14ac:dyDescent="0.2">
      <c r="A283" s="13" t="s">
        <v>450</v>
      </c>
      <c r="B283" s="14" t="s">
        <v>1102</v>
      </c>
    </row>
    <row r="284" spans="1:2" x14ac:dyDescent="0.2">
      <c r="A284" s="11" t="s">
        <v>1118</v>
      </c>
      <c r="B284" s="10" t="s">
        <v>164</v>
      </c>
    </row>
    <row r="285" spans="1:2" x14ac:dyDescent="0.2">
      <c r="A285" s="11" t="s">
        <v>224</v>
      </c>
      <c r="B285" s="10" t="s">
        <v>1651</v>
      </c>
    </row>
    <row r="286" spans="1:2" x14ac:dyDescent="0.2">
      <c r="A286" s="11" t="s">
        <v>1590</v>
      </c>
      <c r="B286" s="10" t="s">
        <v>298</v>
      </c>
    </row>
    <row r="287" spans="1:2" x14ac:dyDescent="0.2">
      <c r="A287" s="11" t="s">
        <v>1478</v>
      </c>
      <c r="B287" s="10" t="s">
        <v>1622</v>
      </c>
    </row>
    <row r="288" spans="1:2" x14ac:dyDescent="0.2">
      <c r="A288" s="11" t="s">
        <v>1099</v>
      </c>
      <c r="B288" s="10" t="s">
        <v>477</v>
      </c>
    </row>
    <row r="289" spans="1:2" x14ac:dyDescent="0.2">
      <c r="A289" s="11" t="s">
        <v>861</v>
      </c>
      <c r="B289" s="10" t="s">
        <v>1215</v>
      </c>
    </row>
    <row r="290" spans="1:2" x14ac:dyDescent="0.2">
      <c r="A290" s="11" t="s">
        <v>270</v>
      </c>
      <c r="B290" s="10" t="s">
        <v>902</v>
      </c>
    </row>
    <row r="291" spans="1:2" x14ac:dyDescent="0.2">
      <c r="A291" s="11" t="s">
        <v>152</v>
      </c>
      <c r="B291" s="10" t="s">
        <v>1439</v>
      </c>
    </row>
    <row r="292" spans="1:2" x14ac:dyDescent="0.2">
      <c r="A292" s="11" t="s">
        <v>1049</v>
      </c>
      <c r="B292" s="10" t="s">
        <v>257</v>
      </c>
    </row>
    <row r="293" spans="1:2" x14ac:dyDescent="0.2">
      <c r="A293" s="11" t="s">
        <v>144</v>
      </c>
      <c r="B293" s="10" t="s">
        <v>1465</v>
      </c>
    </row>
    <row r="294" spans="1:2" x14ac:dyDescent="0.2">
      <c r="A294" s="11" t="s">
        <v>1479</v>
      </c>
      <c r="B294" s="10" t="s">
        <v>1264</v>
      </c>
    </row>
    <row r="295" spans="1:2" x14ac:dyDescent="0.2">
      <c r="A295" s="11" t="s">
        <v>769</v>
      </c>
      <c r="B295" s="10" t="s">
        <v>1597</v>
      </c>
    </row>
    <row r="296" spans="1:2" x14ac:dyDescent="0.2">
      <c r="A296" s="11" t="s">
        <v>1786</v>
      </c>
      <c r="B296" s="10" t="s">
        <v>683</v>
      </c>
    </row>
    <row r="297" spans="1:2" x14ac:dyDescent="0.2">
      <c r="A297" s="11" t="s">
        <v>1552</v>
      </c>
      <c r="B297" s="10" t="s">
        <v>1373</v>
      </c>
    </row>
    <row r="298" spans="1:2" x14ac:dyDescent="0.2">
      <c r="A298" s="11" t="s">
        <v>444</v>
      </c>
      <c r="B298" s="10" t="s">
        <v>1780</v>
      </c>
    </row>
    <row r="299" spans="1:2" x14ac:dyDescent="0.2">
      <c r="A299" s="11" t="s">
        <v>530</v>
      </c>
      <c r="B299" s="10" t="s">
        <v>1525</v>
      </c>
    </row>
    <row r="300" spans="1:2" x14ac:dyDescent="0.2">
      <c r="A300" s="11" t="s">
        <v>1612</v>
      </c>
      <c r="B300" s="10" t="s">
        <v>1601</v>
      </c>
    </row>
    <row r="301" spans="1:2" x14ac:dyDescent="0.2">
      <c r="A301" s="11" t="s">
        <v>777</v>
      </c>
      <c r="B301" s="10" t="s">
        <v>1461</v>
      </c>
    </row>
    <row r="302" spans="1:2" x14ac:dyDescent="0.2">
      <c r="A302" s="11" t="s">
        <v>1171</v>
      </c>
      <c r="B302" s="10" t="s">
        <v>1208</v>
      </c>
    </row>
    <row r="303" spans="1:2" x14ac:dyDescent="0.2">
      <c r="A303" s="11" t="s">
        <v>1536</v>
      </c>
      <c r="B303" s="10" t="s">
        <v>1224</v>
      </c>
    </row>
    <row r="304" spans="1:2" x14ac:dyDescent="0.2">
      <c r="A304" s="11" t="s">
        <v>151</v>
      </c>
      <c r="B304" s="10" t="s">
        <v>1358</v>
      </c>
    </row>
    <row r="305" spans="1:2" x14ac:dyDescent="0.2">
      <c r="A305" s="11" t="s">
        <v>1286</v>
      </c>
      <c r="B305" s="10" t="s">
        <v>654</v>
      </c>
    </row>
    <row r="306" spans="1:2" x14ac:dyDescent="0.2">
      <c r="A306" s="11" t="s">
        <v>1471</v>
      </c>
      <c r="B306" s="10" t="s">
        <v>1066</v>
      </c>
    </row>
    <row r="307" spans="1:2" x14ac:dyDescent="0.2">
      <c r="A307" s="11" t="s">
        <v>974</v>
      </c>
      <c r="B307" s="10" t="s">
        <v>1366</v>
      </c>
    </row>
    <row r="309" spans="1:2" x14ac:dyDescent="0.2">
      <c r="A309" s="15" t="s">
        <v>1910</v>
      </c>
    </row>
    <row r="311" spans="1:2" x14ac:dyDescent="0.2">
      <c r="A311" s="12" t="s">
        <v>1802</v>
      </c>
      <c r="B311" s="12" t="s">
        <v>1803</v>
      </c>
    </row>
    <row r="312" spans="1:2" x14ac:dyDescent="0.2">
      <c r="A312" s="11" t="s">
        <v>274</v>
      </c>
      <c r="B312" s="10" t="s">
        <v>856</v>
      </c>
    </row>
    <row r="313" spans="1:2" x14ac:dyDescent="0.2">
      <c r="A313" s="11" t="s">
        <v>608</v>
      </c>
      <c r="B313" s="10" t="s">
        <v>636</v>
      </c>
    </row>
    <row r="314" spans="1:2" x14ac:dyDescent="0.2">
      <c r="A314" s="11" t="s">
        <v>849</v>
      </c>
      <c r="B314" s="10" t="s">
        <v>555</v>
      </c>
    </row>
    <row r="315" spans="1:2" x14ac:dyDescent="0.2">
      <c r="A315" s="11" t="s">
        <v>1320</v>
      </c>
      <c r="B315" s="10" t="s">
        <v>1281</v>
      </c>
    </row>
    <row r="316" spans="1:2" x14ac:dyDescent="0.2">
      <c r="A316" s="11" t="s">
        <v>1143</v>
      </c>
      <c r="B316" s="10" t="s">
        <v>912</v>
      </c>
    </row>
    <row r="317" spans="1:2" x14ac:dyDescent="0.2">
      <c r="A317" s="11" t="s">
        <v>946</v>
      </c>
      <c r="B317" s="10" t="s">
        <v>913</v>
      </c>
    </row>
    <row r="318" spans="1:2" x14ac:dyDescent="0.2">
      <c r="A318" s="11" t="s">
        <v>79</v>
      </c>
      <c r="B318" s="10" t="s">
        <v>1027</v>
      </c>
    </row>
    <row r="319" spans="1:2" x14ac:dyDescent="0.2">
      <c r="A319" s="11" t="s">
        <v>1767</v>
      </c>
      <c r="B319" s="10" t="s">
        <v>870</v>
      </c>
    </row>
    <row r="320" spans="1:2" x14ac:dyDescent="0.2">
      <c r="A320" s="11" t="s">
        <v>1706</v>
      </c>
      <c r="B320" s="10" t="s">
        <v>373</v>
      </c>
    </row>
    <row r="321" spans="1:2" x14ac:dyDescent="0.2">
      <c r="A321" s="11" t="s">
        <v>1444</v>
      </c>
      <c r="B321" s="10" t="s">
        <v>1036</v>
      </c>
    </row>
    <row r="322" spans="1:2" x14ac:dyDescent="0.2">
      <c r="A322" s="11" t="s">
        <v>825</v>
      </c>
      <c r="B322" s="10" t="s">
        <v>1782</v>
      </c>
    </row>
    <row r="323" spans="1:2" x14ac:dyDescent="0.2">
      <c r="A323" s="11" t="s">
        <v>824</v>
      </c>
      <c r="B323" s="10" t="s">
        <v>1746</v>
      </c>
    </row>
    <row r="324" spans="1:2" x14ac:dyDescent="0.2">
      <c r="A324" s="11" t="s">
        <v>553</v>
      </c>
      <c r="B324" s="10" t="s">
        <v>141</v>
      </c>
    </row>
    <row r="325" spans="1:2" x14ac:dyDescent="0.2">
      <c r="A325" s="11" t="s">
        <v>419</v>
      </c>
      <c r="B325" s="10" t="s">
        <v>57</v>
      </c>
    </row>
    <row r="326" spans="1:2" x14ac:dyDescent="0.2">
      <c r="A326" s="11" t="s">
        <v>337</v>
      </c>
      <c r="B326" s="10" t="s">
        <v>903</v>
      </c>
    </row>
    <row r="327" spans="1:2" x14ac:dyDescent="0.2">
      <c r="A327" s="11" t="s">
        <v>730</v>
      </c>
      <c r="B327" s="10" t="s">
        <v>480</v>
      </c>
    </row>
    <row r="328" spans="1:2" x14ac:dyDescent="0.2">
      <c r="A328" s="11" t="s">
        <v>1175</v>
      </c>
      <c r="B328" s="10" t="s">
        <v>77</v>
      </c>
    </row>
    <row r="329" spans="1:2" x14ac:dyDescent="0.2">
      <c r="A329" s="11" t="s">
        <v>779</v>
      </c>
      <c r="B329" s="10" t="s">
        <v>947</v>
      </c>
    </row>
    <row r="330" spans="1:2" x14ac:dyDescent="0.2">
      <c r="A330" s="11" t="s">
        <v>690</v>
      </c>
      <c r="B330" s="10" t="s">
        <v>700</v>
      </c>
    </row>
    <row r="331" spans="1:2" x14ac:dyDescent="0.2">
      <c r="A331" s="11" t="s">
        <v>1195</v>
      </c>
      <c r="B331" s="10" t="s">
        <v>521</v>
      </c>
    </row>
    <row r="332" spans="1:2" x14ac:dyDescent="0.2">
      <c r="A332" s="11" t="s">
        <v>1168</v>
      </c>
      <c r="B332" s="10" t="s">
        <v>329</v>
      </c>
    </row>
    <row r="333" spans="1:2" x14ac:dyDescent="0.2">
      <c r="A333" s="11" t="s">
        <v>1187</v>
      </c>
      <c r="B333" s="10" t="s">
        <v>306</v>
      </c>
    </row>
    <row r="334" spans="1:2" x14ac:dyDescent="0.2">
      <c r="A334" s="11" t="s">
        <v>1170</v>
      </c>
      <c r="B334" s="10" t="s">
        <v>212</v>
      </c>
    </row>
    <row r="335" spans="1:2" x14ac:dyDescent="0.2">
      <c r="A335" s="11" t="s">
        <v>995</v>
      </c>
      <c r="B335" s="10" t="s">
        <v>1344</v>
      </c>
    </row>
    <row r="336" spans="1:2" x14ac:dyDescent="0.2">
      <c r="A336" s="11" t="s">
        <v>1377</v>
      </c>
      <c r="B336" s="10" t="s">
        <v>1611</v>
      </c>
    </row>
    <row r="337" spans="1:2" x14ac:dyDescent="0.2">
      <c r="A337" s="11" t="s">
        <v>1495</v>
      </c>
      <c r="B337" s="10" t="s">
        <v>242</v>
      </c>
    </row>
    <row r="338" spans="1:2" x14ac:dyDescent="0.2">
      <c r="A338" s="11" t="s">
        <v>318</v>
      </c>
      <c r="B338" s="10" t="s">
        <v>1680</v>
      </c>
    </row>
    <row r="339" spans="1:2" x14ac:dyDescent="0.2">
      <c r="A339" s="11" t="s">
        <v>1123</v>
      </c>
      <c r="B339" s="10" t="s">
        <v>447</v>
      </c>
    </row>
    <row r="340" spans="1:2" x14ac:dyDescent="0.2">
      <c r="A340" s="11" t="s">
        <v>580</v>
      </c>
      <c r="B340" s="10" t="s">
        <v>1303</v>
      </c>
    </row>
    <row r="341" spans="1:2" x14ac:dyDescent="0.2">
      <c r="A341" s="11" t="s">
        <v>701</v>
      </c>
      <c r="B341" s="10" t="s">
        <v>1687</v>
      </c>
    </row>
    <row r="342" spans="1:2" x14ac:dyDescent="0.2">
      <c r="A342" s="11" t="s">
        <v>702</v>
      </c>
      <c r="B342" s="10" t="s">
        <v>1328</v>
      </c>
    </row>
    <row r="343" spans="1:2" x14ac:dyDescent="0.2">
      <c r="A343" s="11" t="s">
        <v>1596</v>
      </c>
      <c r="B343" s="10" t="s">
        <v>877</v>
      </c>
    </row>
    <row r="344" spans="1:2" x14ac:dyDescent="0.2">
      <c r="A344" s="11" t="s">
        <v>1434</v>
      </c>
      <c r="B344" s="10" t="s">
        <v>1203</v>
      </c>
    </row>
    <row r="345" spans="1:2" x14ac:dyDescent="0.2">
      <c r="A345" s="11" t="s">
        <v>155</v>
      </c>
      <c r="B345" s="10" t="s">
        <v>625</v>
      </c>
    </row>
    <row r="346" spans="1:2" x14ac:dyDescent="0.2">
      <c r="A346" s="11" t="s">
        <v>1467</v>
      </c>
      <c r="B346" s="10" t="s">
        <v>561</v>
      </c>
    </row>
    <row r="347" spans="1:2" x14ac:dyDescent="0.2">
      <c r="A347" s="11" t="s">
        <v>84</v>
      </c>
      <c r="B347" s="10" t="s">
        <v>1033</v>
      </c>
    </row>
    <row r="348" spans="1:2" x14ac:dyDescent="0.2">
      <c r="A348" s="11" t="s">
        <v>308</v>
      </c>
      <c r="B348" s="10" t="s">
        <v>1209</v>
      </c>
    </row>
    <row r="349" spans="1:2" x14ac:dyDescent="0.2">
      <c r="A349" s="11" t="s">
        <v>1538</v>
      </c>
      <c r="B349" s="10" t="s">
        <v>515</v>
      </c>
    </row>
    <row r="350" spans="1:2" x14ac:dyDescent="0.2">
      <c r="A350" s="11" t="s">
        <v>977</v>
      </c>
      <c r="B350" s="10" t="s">
        <v>998</v>
      </c>
    </row>
    <row r="351" spans="1:2" x14ac:dyDescent="0.2">
      <c r="A351" s="11" t="s">
        <v>1118</v>
      </c>
      <c r="B351" s="10" t="s">
        <v>164</v>
      </c>
    </row>
    <row r="352" spans="1:2" x14ac:dyDescent="0.2">
      <c r="A352" s="11" t="s">
        <v>224</v>
      </c>
      <c r="B352" s="10" t="s">
        <v>1651</v>
      </c>
    </row>
    <row r="353" spans="1:2" x14ac:dyDescent="0.2">
      <c r="A353" s="11" t="s">
        <v>1590</v>
      </c>
      <c r="B353" s="10" t="s">
        <v>298</v>
      </c>
    </row>
    <row r="354" spans="1:2" x14ac:dyDescent="0.2">
      <c r="A354" s="11" t="s">
        <v>1099</v>
      </c>
      <c r="B354" s="10" t="s">
        <v>477</v>
      </c>
    </row>
    <row r="355" spans="1:2" x14ac:dyDescent="0.2">
      <c r="A355" s="11" t="s">
        <v>861</v>
      </c>
      <c r="B355" s="10" t="s">
        <v>1215</v>
      </c>
    </row>
    <row r="356" spans="1:2" x14ac:dyDescent="0.2">
      <c r="A356" s="11" t="s">
        <v>152</v>
      </c>
      <c r="B356" s="10" t="s">
        <v>1439</v>
      </c>
    </row>
    <row r="357" spans="1:2" x14ac:dyDescent="0.2">
      <c r="A357" s="11" t="s">
        <v>1049</v>
      </c>
      <c r="B357" s="10" t="s">
        <v>257</v>
      </c>
    </row>
    <row r="358" spans="1:2" x14ac:dyDescent="0.2">
      <c r="A358" s="11" t="s">
        <v>144</v>
      </c>
      <c r="B358" s="10" t="s">
        <v>1465</v>
      </c>
    </row>
    <row r="359" spans="1:2" x14ac:dyDescent="0.2">
      <c r="A359" s="11" t="s">
        <v>1479</v>
      </c>
      <c r="B359" s="10" t="s">
        <v>1264</v>
      </c>
    </row>
    <row r="360" spans="1:2" x14ac:dyDescent="0.2">
      <c r="A360" s="11" t="s">
        <v>769</v>
      </c>
      <c r="B360" s="10" t="s">
        <v>1597</v>
      </c>
    </row>
    <row r="361" spans="1:2" x14ac:dyDescent="0.2">
      <c r="A361" s="11" t="s">
        <v>1786</v>
      </c>
      <c r="B361" s="10" t="s">
        <v>683</v>
      </c>
    </row>
    <row r="362" spans="1:2" x14ac:dyDescent="0.2">
      <c r="A362" s="11" t="s">
        <v>1552</v>
      </c>
      <c r="B362" s="10" t="s">
        <v>1373</v>
      </c>
    </row>
    <row r="363" spans="1:2" x14ac:dyDescent="0.2">
      <c r="A363" s="11" t="s">
        <v>444</v>
      </c>
      <c r="B363" s="10" t="s">
        <v>1780</v>
      </c>
    </row>
    <row r="364" spans="1:2" x14ac:dyDescent="0.2">
      <c r="A364" s="11" t="s">
        <v>530</v>
      </c>
      <c r="B364" s="10" t="s">
        <v>1525</v>
      </c>
    </row>
    <row r="365" spans="1:2" x14ac:dyDescent="0.2">
      <c r="A365" s="11" t="s">
        <v>1612</v>
      </c>
      <c r="B365" s="10" t="s">
        <v>1601</v>
      </c>
    </row>
    <row r="366" spans="1:2" x14ac:dyDescent="0.2">
      <c r="A366" s="11" t="s">
        <v>777</v>
      </c>
      <c r="B366" s="10" t="s">
        <v>1461</v>
      </c>
    </row>
    <row r="367" spans="1:2" x14ac:dyDescent="0.2">
      <c r="A367" s="11" t="s">
        <v>1171</v>
      </c>
      <c r="B367" s="10" t="s">
        <v>1208</v>
      </c>
    </row>
    <row r="368" spans="1:2" x14ac:dyDescent="0.2">
      <c r="A368" s="11" t="s">
        <v>1536</v>
      </c>
      <c r="B368" s="10" t="s">
        <v>1224</v>
      </c>
    </row>
    <row r="369" spans="1:2" x14ac:dyDescent="0.2">
      <c r="A369" s="11" t="s">
        <v>151</v>
      </c>
      <c r="B369" s="10" t="s">
        <v>1358</v>
      </c>
    </row>
    <row r="370" spans="1:2" x14ac:dyDescent="0.2">
      <c r="A370" s="11" t="s">
        <v>1471</v>
      </c>
      <c r="B370" s="10" t="s">
        <v>1066</v>
      </c>
    </row>
    <row r="371" spans="1:2" x14ac:dyDescent="0.2">
      <c r="A371" s="11" t="s">
        <v>974</v>
      </c>
      <c r="B371" s="10" t="s">
        <v>1366</v>
      </c>
    </row>
    <row r="373" spans="1:2" x14ac:dyDescent="0.2">
      <c r="A373" s="15" t="s">
        <v>1911</v>
      </c>
    </row>
    <row r="375" spans="1:2" x14ac:dyDescent="0.2">
      <c r="A375" s="12" t="s">
        <v>1802</v>
      </c>
      <c r="B375" s="12" t="s">
        <v>1803</v>
      </c>
    </row>
    <row r="376" spans="1:2" x14ac:dyDescent="0.2">
      <c r="A376" s="11" t="s">
        <v>274</v>
      </c>
      <c r="B376" s="10" t="s">
        <v>856</v>
      </c>
    </row>
    <row r="377" spans="1:2" x14ac:dyDescent="0.2">
      <c r="A377" s="11" t="s">
        <v>608</v>
      </c>
      <c r="B377" s="10" t="s">
        <v>636</v>
      </c>
    </row>
    <row r="378" spans="1:2" x14ac:dyDescent="0.2">
      <c r="A378" s="11" t="s">
        <v>1320</v>
      </c>
      <c r="B378" s="10" t="s">
        <v>1281</v>
      </c>
    </row>
    <row r="379" spans="1:2" x14ac:dyDescent="0.2">
      <c r="A379" s="11" t="s">
        <v>946</v>
      </c>
      <c r="B379" s="10" t="s">
        <v>913</v>
      </c>
    </row>
    <row r="380" spans="1:2" x14ac:dyDescent="0.2">
      <c r="A380" s="11" t="s">
        <v>79</v>
      </c>
      <c r="B380" s="10" t="s">
        <v>1027</v>
      </c>
    </row>
    <row r="381" spans="1:2" x14ac:dyDescent="0.2">
      <c r="A381" s="11" t="s">
        <v>1004</v>
      </c>
      <c r="B381" s="10" t="s">
        <v>785</v>
      </c>
    </row>
    <row r="382" spans="1:2" x14ac:dyDescent="0.2">
      <c r="A382" s="11" t="s">
        <v>1767</v>
      </c>
      <c r="B382" s="10" t="s">
        <v>870</v>
      </c>
    </row>
    <row r="383" spans="1:2" x14ac:dyDescent="0.2">
      <c r="A383" s="11" t="s">
        <v>1706</v>
      </c>
      <c r="B383" s="10" t="s">
        <v>373</v>
      </c>
    </row>
    <row r="384" spans="1:2" x14ac:dyDescent="0.2">
      <c r="A384" s="11" t="s">
        <v>825</v>
      </c>
      <c r="B384" s="10" t="s">
        <v>1782</v>
      </c>
    </row>
    <row r="385" spans="1:2" x14ac:dyDescent="0.2">
      <c r="A385" s="11" t="s">
        <v>824</v>
      </c>
      <c r="B385" s="10" t="s">
        <v>1746</v>
      </c>
    </row>
    <row r="386" spans="1:2" x14ac:dyDescent="0.2">
      <c r="A386" s="11" t="s">
        <v>258</v>
      </c>
      <c r="B386" s="10" t="s">
        <v>1345</v>
      </c>
    </row>
    <row r="387" spans="1:2" x14ac:dyDescent="0.2">
      <c r="A387" s="11" t="s">
        <v>553</v>
      </c>
      <c r="B387" s="10" t="s">
        <v>141</v>
      </c>
    </row>
    <row r="388" spans="1:2" x14ac:dyDescent="0.2">
      <c r="A388" s="11" t="s">
        <v>419</v>
      </c>
      <c r="B388" s="10" t="s">
        <v>57</v>
      </c>
    </row>
    <row r="389" spans="1:2" x14ac:dyDescent="0.2">
      <c r="A389" s="11" t="s">
        <v>1592</v>
      </c>
      <c r="B389" s="10" t="s">
        <v>1474</v>
      </c>
    </row>
    <row r="390" spans="1:2" x14ac:dyDescent="0.2">
      <c r="A390" s="11" t="s">
        <v>337</v>
      </c>
      <c r="B390" s="10" t="s">
        <v>903</v>
      </c>
    </row>
    <row r="391" spans="1:2" x14ac:dyDescent="0.2">
      <c r="A391" s="11" t="s">
        <v>1731</v>
      </c>
      <c r="B391" s="10" t="s">
        <v>410</v>
      </c>
    </row>
    <row r="392" spans="1:2" x14ac:dyDescent="0.2">
      <c r="A392" s="11" t="s">
        <v>1620</v>
      </c>
      <c r="B392" s="10" t="s">
        <v>1002</v>
      </c>
    </row>
    <row r="393" spans="1:2" x14ac:dyDescent="0.2">
      <c r="A393" s="11" t="s">
        <v>400</v>
      </c>
      <c r="B393" s="10" t="s">
        <v>41</v>
      </c>
    </row>
    <row r="394" spans="1:2" x14ac:dyDescent="0.2">
      <c r="A394" s="11" t="s">
        <v>1367</v>
      </c>
      <c r="B394" s="10" t="s">
        <v>1676</v>
      </c>
    </row>
    <row r="395" spans="1:2" x14ac:dyDescent="0.2">
      <c r="A395" s="11" t="s">
        <v>730</v>
      </c>
      <c r="B395" s="10" t="s">
        <v>480</v>
      </c>
    </row>
    <row r="396" spans="1:2" x14ac:dyDescent="0.2">
      <c r="A396" s="11" t="s">
        <v>1175</v>
      </c>
      <c r="B396" s="10" t="s">
        <v>77</v>
      </c>
    </row>
    <row r="397" spans="1:2" x14ac:dyDescent="0.2">
      <c r="A397" s="11" t="s">
        <v>779</v>
      </c>
      <c r="B397" s="10" t="s">
        <v>947</v>
      </c>
    </row>
    <row r="398" spans="1:2" x14ac:dyDescent="0.2">
      <c r="A398" s="11" t="s">
        <v>1588</v>
      </c>
      <c r="B398" s="10" t="s">
        <v>772</v>
      </c>
    </row>
    <row r="399" spans="1:2" x14ac:dyDescent="0.2">
      <c r="A399" s="11" t="s">
        <v>1195</v>
      </c>
      <c r="B399" s="10" t="s">
        <v>521</v>
      </c>
    </row>
    <row r="400" spans="1:2" x14ac:dyDescent="0.2">
      <c r="A400" s="11" t="s">
        <v>1168</v>
      </c>
      <c r="B400" s="10" t="s">
        <v>329</v>
      </c>
    </row>
    <row r="401" spans="1:2" x14ac:dyDescent="0.2">
      <c r="A401" s="11" t="s">
        <v>1187</v>
      </c>
      <c r="B401" s="10" t="s">
        <v>306</v>
      </c>
    </row>
    <row r="402" spans="1:2" x14ac:dyDescent="0.2">
      <c r="A402" s="11" t="s">
        <v>1170</v>
      </c>
      <c r="B402" s="10" t="s">
        <v>212</v>
      </c>
    </row>
    <row r="403" spans="1:2" x14ac:dyDescent="0.2">
      <c r="A403" s="11" t="s">
        <v>995</v>
      </c>
      <c r="B403" s="10" t="s">
        <v>1344</v>
      </c>
    </row>
    <row r="404" spans="1:2" x14ac:dyDescent="0.2">
      <c r="A404" s="11" t="s">
        <v>30</v>
      </c>
      <c r="B404" s="10" t="s">
        <v>433</v>
      </c>
    </row>
    <row r="405" spans="1:2" x14ac:dyDescent="0.2">
      <c r="A405" s="11" t="s">
        <v>1495</v>
      </c>
      <c r="B405" s="10" t="s">
        <v>242</v>
      </c>
    </row>
    <row r="406" spans="1:2" x14ac:dyDescent="0.2">
      <c r="A406" s="11" t="s">
        <v>318</v>
      </c>
      <c r="B406" s="10" t="s">
        <v>1680</v>
      </c>
    </row>
    <row r="407" spans="1:2" x14ac:dyDescent="0.2">
      <c r="A407" s="11" t="s">
        <v>1123</v>
      </c>
      <c r="B407" s="10" t="s">
        <v>447</v>
      </c>
    </row>
    <row r="408" spans="1:2" x14ac:dyDescent="0.2">
      <c r="A408" s="11" t="s">
        <v>580</v>
      </c>
      <c r="B408" s="10" t="s">
        <v>1303</v>
      </c>
    </row>
    <row r="409" spans="1:2" x14ac:dyDescent="0.2">
      <c r="A409" s="11" t="s">
        <v>701</v>
      </c>
      <c r="B409" s="10" t="s">
        <v>1687</v>
      </c>
    </row>
    <row r="410" spans="1:2" x14ac:dyDescent="0.2">
      <c r="A410" s="11" t="s">
        <v>702</v>
      </c>
      <c r="B410" s="10" t="s">
        <v>1328</v>
      </c>
    </row>
    <row r="411" spans="1:2" x14ac:dyDescent="0.2">
      <c r="A411" s="11" t="s">
        <v>1242</v>
      </c>
      <c r="B411" s="10" t="s">
        <v>182</v>
      </c>
    </row>
    <row r="412" spans="1:2" x14ac:dyDescent="0.2">
      <c r="A412" s="11" t="s">
        <v>1596</v>
      </c>
      <c r="B412" s="10" t="s">
        <v>877</v>
      </c>
    </row>
    <row r="413" spans="1:2" x14ac:dyDescent="0.2">
      <c r="A413" s="11" t="s">
        <v>1447</v>
      </c>
      <c r="B413" s="10" t="s">
        <v>1701</v>
      </c>
    </row>
    <row r="414" spans="1:2" x14ac:dyDescent="0.2">
      <c r="A414" s="11" t="s">
        <v>1434</v>
      </c>
      <c r="B414" s="10" t="s">
        <v>1203</v>
      </c>
    </row>
    <row r="415" spans="1:2" x14ac:dyDescent="0.2">
      <c r="A415" s="11" t="s">
        <v>155</v>
      </c>
      <c r="B415" s="10" t="s">
        <v>625</v>
      </c>
    </row>
    <row r="416" spans="1:2" x14ac:dyDescent="0.2">
      <c r="A416" s="11" t="s">
        <v>1467</v>
      </c>
      <c r="B416" s="10" t="s">
        <v>561</v>
      </c>
    </row>
    <row r="417" spans="1:2" x14ac:dyDescent="0.2">
      <c r="A417" s="11" t="s">
        <v>84</v>
      </c>
      <c r="B417" s="10" t="s">
        <v>1033</v>
      </c>
    </row>
    <row r="418" spans="1:2" x14ac:dyDescent="0.2">
      <c r="A418" s="11" t="s">
        <v>1538</v>
      </c>
      <c r="B418" s="10" t="s">
        <v>515</v>
      </c>
    </row>
    <row r="419" spans="1:2" x14ac:dyDescent="0.2">
      <c r="A419" s="11" t="s">
        <v>977</v>
      </c>
      <c r="B419" s="10" t="s">
        <v>998</v>
      </c>
    </row>
    <row r="420" spans="1:2" x14ac:dyDescent="0.2">
      <c r="A420" s="11" t="s">
        <v>450</v>
      </c>
      <c r="B420" s="10" t="s">
        <v>1102</v>
      </c>
    </row>
    <row r="421" spans="1:2" x14ac:dyDescent="0.2">
      <c r="A421" s="11" t="s">
        <v>1118</v>
      </c>
      <c r="B421" s="10" t="s">
        <v>164</v>
      </c>
    </row>
    <row r="422" spans="1:2" x14ac:dyDescent="0.2">
      <c r="A422" s="11" t="s">
        <v>224</v>
      </c>
      <c r="B422" s="10" t="s">
        <v>1651</v>
      </c>
    </row>
    <row r="423" spans="1:2" x14ac:dyDescent="0.2">
      <c r="A423" s="11" t="s">
        <v>1590</v>
      </c>
      <c r="B423" s="10" t="s">
        <v>298</v>
      </c>
    </row>
    <row r="424" spans="1:2" x14ac:dyDescent="0.2">
      <c r="A424" s="11" t="s">
        <v>1478</v>
      </c>
      <c r="B424" s="10" t="s">
        <v>1622</v>
      </c>
    </row>
    <row r="425" spans="1:2" x14ac:dyDescent="0.2">
      <c r="A425" s="11" t="s">
        <v>1099</v>
      </c>
      <c r="B425" s="10" t="s">
        <v>477</v>
      </c>
    </row>
    <row r="426" spans="1:2" x14ac:dyDescent="0.2">
      <c r="A426" s="11" t="s">
        <v>861</v>
      </c>
      <c r="B426" s="10" t="s">
        <v>1215</v>
      </c>
    </row>
    <row r="427" spans="1:2" x14ac:dyDescent="0.2">
      <c r="A427" s="11" t="s">
        <v>270</v>
      </c>
      <c r="B427" s="10" t="s">
        <v>902</v>
      </c>
    </row>
    <row r="428" spans="1:2" x14ac:dyDescent="0.2">
      <c r="A428" s="11" t="s">
        <v>152</v>
      </c>
      <c r="B428" s="10" t="s">
        <v>1439</v>
      </c>
    </row>
    <row r="429" spans="1:2" x14ac:dyDescent="0.2">
      <c r="A429" s="11" t="s">
        <v>144</v>
      </c>
      <c r="B429" s="10" t="s">
        <v>1465</v>
      </c>
    </row>
    <row r="430" spans="1:2" x14ac:dyDescent="0.2">
      <c r="A430" s="11" t="s">
        <v>1786</v>
      </c>
      <c r="B430" s="10" t="s">
        <v>683</v>
      </c>
    </row>
    <row r="431" spans="1:2" x14ac:dyDescent="0.2">
      <c r="A431" s="11" t="s">
        <v>1552</v>
      </c>
      <c r="B431" s="10" t="s">
        <v>1373</v>
      </c>
    </row>
    <row r="432" spans="1:2" x14ac:dyDescent="0.2">
      <c r="A432" s="11" t="s">
        <v>444</v>
      </c>
      <c r="B432" s="10" t="s">
        <v>1780</v>
      </c>
    </row>
    <row r="433" spans="1:2" x14ac:dyDescent="0.2">
      <c r="A433" s="11" t="s">
        <v>530</v>
      </c>
      <c r="B433" s="10" t="s">
        <v>1525</v>
      </c>
    </row>
    <row r="434" spans="1:2" x14ac:dyDescent="0.2">
      <c r="A434" s="11" t="s">
        <v>777</v>
      </c>
      <c r="B434" s="10" t="s">
        <v>1461</v>
      </c>
    </row>
    <row r="435" spans="1:2" x14ac:dyDescent="0.2">
      <c r="A435" s="11" t="s">
        <v>1171</v>
      </c>
      <c r="B435" s="10" t="s">
        <v>1208</v>
      </c>
    </row>
    <row r="436" spans="1:2" x14ac:dyDescent="0.2">
      <c r="A436" s="11" t="s">
        <v>1536</v>
      </c>
      <c r="B436" s="10" t="s">
        <v>1224</v>
      </c>
    </row>
    <row r="437" spans="1:2" x14ac:dyDescent="0.2">
      <c r="A437" s="11" t="s">
        <v>151</v>
      </c>
      <c r="B437" s="10" t="s">
        <v>1358</v>
      </c>
    </row>
    <row r="438" spans="1:2" x14ac:dyDescent="0.2">
      <c r="A438" s="11" t="s">
        <v>1286</v>
      </c>
      <c r="B438" s="10" t="s">
        <v>654</v>
      </c>
    </row>
    <row r="439" spans="1:2" x14ac:dyDescent="0.2">
      <c r="A439" s="11" t="s">
        <v>1471</v>
      </c>
      <c r="B439" s="10" t="s">
        <v>1066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67"/>
  <sheetViews>
    <sheetView workbookViewId="0">
      <selection activeCell="A443" sqref="A443"/>
    </sheetView>
  </sheetViews>
  <sheetFormatPr baseColWidth="10" defaultRowHeight="12.75" x14ac:dyDescent="0.2"/>
  <cols>
    <col min="2" max="2" width="50.85546875" bestFit="1" customWidth="1"/>
  </cols>
  <sheetData>
    <row r="2" spans="1:3" x14ac:dyDescent="0.2">
      <c r="A2" s="16" t="s">
        <v>1912</v>
      </c>
      <c r="C2" s="16" t="s">
        <v>1915</v>
      </c>
    </row>
    <row r="4" spans="1:3" x14ac:dyDescent="0.2">
      <c r="A4" s="12" t="s">
        <v>1802</v>
      </c>
      <c r="B4" s="12" t="s">
        <v>1803</v>
      </c>
    </row>
    <row r="5" spans="1:3" x14ac:dyDescent="0.2">
      <c r="A5" s="11" t="s">
        <v>274</v>
      </c>
      <c r="B5" s="10" t="s">
        <v>856</v>
      </c>
    </row>
    <row r="6" spans="1:3" x14ac:dyDescent="0.2">
      <c r="A6" s="11" t="s">
        <v>1125</v>
      </c>
      <c r="B6" s="10" t="s">
        <v>1233</v>
      </c>
    </row>
    <row r="7" spans="1:3" x14ac:dyDescent="0.2">
      <c r="A7" s="11" t="s">
        <v>322</v>
      </c>
      <c r="B7" s="10" t="s">
        <v>585</v>
      </c>
    </row>
    <row r="8" spans="1:3" x14ac:dyDescent="0.2">
      <c r="A8" s="11" t="s">
        <v>608</v>
      </c>
      <c r="B8" s="10" t="s">
        <v>636</v>
      </c>
    </row>
    <row r="9" spans="1:3" x14ac:dyDescent="0.2">
      <c r="A9" s="11" t="s">
        <v>258</v>
      </c>
      <c r="B9" s="10" t="s">
        <v>1345</v>
      </c>
    </row>
    <row r="10" spans="1:3" x14ac:dyDescent="0.2">
      <c r="A10" s="11" t="s">
        <v>419</v>
      </c>
      <c r="B10" s="10" t="s">
        <v>57</v>
      </c>
    </row>
    <row r="11" spans="1:3" x14ac:dyDescent="0.2">
      <c r="A11" s="11" t="s">
        <v>1075</v>
      </c>
      <c r="B11" s="10" t="s">
        <v>1719</v>
      </c>
    </row>
    <row r="12" spans="1:3" x14ac:dyDescent="0.2">
      <c r="A12" s="11" t="s">
        <v>1620</v>
      </c>
      <c r="B12" s="10" t="s">
        <v>1002</v>
      </c>
    </row>
    <row r="13" spans="1:3" x14ac:dyDescent="0.2">
      <c r="A13" s="11" t="s">
        <v>1377</v>
      </c>
      <c r="B13" s="10" t="s">
        <v>1611</v>
      </c>
    </row>
    <row r="14" spans="1:3" x14ac:dyDescent="0.2">
      <c r="A14" s="11" t="s">
        <v>1242</v>
      </c>
      <c r="B14" s="10" t="s">
        <v>182</v>
      </c>
    </row>
    <row r="16" spans="1:3" x14ac:dyDescent="0.2">
      <c r="A16" s="15" t="s">
        <v>1913</v>
      </c>
    </row>
    <row r="18" spans="1:3" x14ac:dyDescent="0.2">
      <c r="A18" s="12" t="s">
        <v>1802</v>
      </c>
      <c r="B18" s="12" t="s">
        <v>1803</v>
      </c>
    </row>
    <row r="19" spans="1:3" x14ac:dyDescent="0.2">
      <c r="A19" s="11" t="s">
        <v>274</v>
      </c>
      <c r="B19" s="10" t="s">
        <v>856</v>
      </c>
    </row>
    <row r="20" spans="1:3" x14ac:dyDescent="0.2">
      <c r="A20" s="11" t="s">
        <v>1125</v>
      </c>
      <c r="B20" s="10" t="s">
        <v>1233</v>
      </c>
    </row>
    <row r="21" spans="1:3" x14ac:dyDescent="0.2">
      <c r="A21" s="11" t="s">
        <v>1767</v>
      </c>
      <c r="B21" s="10" t="s">
        <v>870</v>
      </c>
    </row>
    <row r="22" spans="1:3" x14ac:dyDescent="0.2">
      <c r="A22" s="11" t="s">
        <v>84</v>
      </c>
      <c r="B22" s="10" t="s">
        <v>1033</v>
      </c>
    </row>
    <row r="24" spans="1:3" x14ac:dyDescent="0.2">
      <c r="A24" s="16" t="s">
        <v>1914</v>
      </c>
      <c r="C24" s="16" t="s">
        <v>1915</v>
      </c>
    </row>
    <row r="26" spans="1:3" x14ac:dyDescent="0.2">
      <c r="A26" s="12" t="s">
        <v>1802</v>
      </c>
      <c r="B26" s="12" t="s">
        <v>1803</v>
      </c>
    </row>
    <row r="27" spans="1:3" x14ac:dyDescent="0.2">
      <c r="A27" s="11" t="s">
        <v>274</v>
      </c>
      <c r="B27" s="10" t="s">
        <v>856</v>
      </c>
    </row>
    <row r="28" spans="1:3" x14ac:dyDescent="0.2">
      <c r="A28" s="11" t="s">
        <v>1125</v>
      </c>
      <c r="B28" s="10" t="s">
        <v>1233</v>
      </c>
    </row>
    <row r="29" spans="1:3" x14ac:dyDescent="0.2">
      <c r="A29" s="11" t="s">
        <v>322</v>
      </c>
      <c r="B29" s="10" t="s">
        <v>585</v>
      </c>
    </row>
    <row r="30" spans="1:3" x14ac:dyDescent="0.2">
      <c r="A30" s="11" t="s">
        <v>1637</v>
      </c>
      <c r="B30" s="10" t="s">
        <v>680</v>
      </c>
    </row>
    <row r="31" spans="1:3" x14ac:dyDescent="0.2">
      <c r="A31" s="11" t="s">
        <v>608</v>
      </c>
      <c r="B31" s="10" t="s">
        <v>636</v>
      </c>
    </row>
    <row r="32" spans="1:3" x14ac:dyDescent="0.2">
      <c r="A32" s="11" t="s">
        <v>1143</v>
      </c>
      <c r="B32" s="10" t="s">
        <v>912</v>
      </c>
    </row>
    <row r="33" spans="1:3" x14ac:dyDescent="0.2">
      <c r="A33" s="11" t="s">
        <v>258</v>
      </c>
      <c r="B33" s="10" t="s">
        <v>1345</v>
      </c>
    </row>
    <row r="34" spans="1:3" x14ac:dyDescent="0.2">
      <c r="A34" s="11" t="s">
        <v>419</v>
      </c>
      <c r="B34" s="10" t="s">
        <v>57</v>
      </c>
    </row>
    <row r="35" spans="1:3" x14ac:dyDescent="0.2">
      <c r="A35" s="11" t="s">
        <v>1075</v>
      </c>
      <c r="B35" s="10" t="s">
        <v>1719</v>
      </c>
    </row>
    <row r="36" spans="1:3" x14ac:dyDescent="0.2">
      <c r="A36" s="11" t="s">
        <v>1242</v>
      </c>
      <c r="B36" s="10" t="s">
        <v>182</v>
      </c>
    </row>
    <row r="37" spans="1:3" x14ac:dyDescent="0.2">
      <c r="A37" s="11" t="s">
        <v>84</v>
      </c>
      <c r="B37" s="10" t="s">
        <v>1033</v>
      </c>
    </row>
    <row r="38" spans="1:3" x14ac:dyDescent="0.2">
      <c r="A38" s="11" t="s">
        <v>1000</v>
      </c>
      <c r="B38" s="10" t="s">
        <v>1232</v>
      </c>
    </row>
    <row r="39" spans="1:3" x14ac:dyDescent="0.2">
      <c r="A39" s="11" t="s">
        <v>1286</v>
      </c>
      <c r="B39" s="10" t="s">
        <v>654</v>
      </c>
    </row>
    <row r="41" spans="1:3" x14ac:dyDescent="0.2">
      <c r="A41" s="15" t="s">
        <v>1913</v>
      </c>
    </row>
    <row r="43" spans="1:3" x14ac:dyDescent="0.2">
      <c r="A43" s="12" t="s">
        <v>1802</v>
      </c>
      <c r="B43" s="12" t="s">
        <v>1803</v>
      </c>
    </row>
    <row r="44" spans="1:3" x14ac:dyDescent="0.2">
      <c r="A44" s="11" t="s">
        <v>274</v>
      </c>
      <c r="B44" s="10" t="s">
        <v>856</v>
      </c>
    </row>
    <row r="45" spans="1:3" x14ac:dyDescent="0.2">
      <c r="A45" s="11" t="s">
        <v>1592</v>
      </c>
      <c r="B45" s="10" t="s">
        <v>1474</v>
      </c>
    </row>
    <row r="46" spans="1:3" x14ac:dyDescent="0.2">
      <c r="A46" s="11" t="s">
        <v>1000</v>
      </c>
      <c r="B46" s="10" t="s">
        <v>1232</v>
      </c>
    </row>
    <row r="48" spans="1:3" x14ac:dyDescent="0.2">
      <c r="A48" s="16" t="s">
        <v>1916</v>
      </c>
      <c r="C48" s="16" t="s">
        <v>1915</v>
      </c>
    </row>
    <row r="50" spans="1:2" x14ac:dyDescent="0.2">
      <c r="A50" s="12" t="s">
        <v>1802</v>
      </c>
      <c r="B50" s="12" t="s">
        <v>1803</v>
      </c>
    </row>
    <row r="51" spans="1:2" x14ac:dyDescent="0.2">
      <c r="A51" s="11" t="s">
        <v>274</v>
      </c>
      <c r="B51" s="10" t="s">
        <v>856</v>
      </c>
    </row>
    <row r="52" spans="1:2" x14ac:dyDescent="0.2">
      <c r="A52" s="11" t="s">
        <v>1125</v>
      </c>
      <c r="B52" s="10" t="s">
        <v>1233</v>
      </c>
    </row>
    <row r="53" spans="1:2" x14ac:dyDescent="0.2">
      <c r="A53" s="11" t="s">
        <v>322</v>
      </c>
      <c r="B53" s="10" t="s">
        <v>585</v>
      </c>
    </row>
    <row r="54" spans="1:2" x14ac:dyDescent="0.2">
      <c r="A54" s="11" t="s">
        <v>608</v>
      </c>
      <c r="B54" s="10" t="s">
        <v>636</v>
      </c>
    </row>
    <row r="55" spans="1:2" x14ac:dyDescent="0.2">
      <c r="A55" s="11" t="s">
        <v>258</v>
      </c>
      <c r="B55" s="10" t="s">
        <v>1345</v>
      </c>
    </row>
    <row r="56" spans="1:2" x14ac:dyDescent="0.2">
      <c r="A56" s="11" t="s">
        <v>419</v>
      </c>
      <c r="B56" s="10" t="s">
        <v>57</v>
      </c>
    </row>
    <row r="57" spans="1:2" x14ac:dyDescent="0.2">
      <c r="A57" s="11" t="s">
        <v>1075</v>
      </c>
      <c r="B57" s="10" t="s">
        <v>1719</v>
      </c>
    </row>
    <row r="58" spans="1:2" x14ac:dyDescent="0.2">
      <c r="A58" s="11" t="s">
        <v>269</v>
      </c>
      <c r="B58" s="10" t="s">
        <v>323</v>
      </c>
    </row>
    <row r="59" spans="1:2" x14ac:dyDescent="0.2">
      <c r="A59" s="11" t="s">
        <v>1242</v>
      </c>
      <c r="B59" s="10" t="s">
        <v>182</v>
      </c>
    </row>
    <row r="60" spans="1:2" x14ac:dyDescent="0.2">
      <c r="A60" s="11" t="s">
        <v>84</v>
      </c>
      <c r="B60" s="10" t="s">
        <v>1033</v>
      </c>
    </row>
    <row r="61" spans="1:2" x14ac:dyDescent="0.2">
      <c r="A61" s="11" t="s">
        <v>1000</v>
      </c>
      <c r="B61" s="10" t="s">
        <v>1232</v>
      </c>
    </row>
    <row r="63" spans="1:2" x14ac:dyDescent="0.2">
      <c r="A63" s="15" t="s">
        <v>1913</v>
      </c>
    </row>
    <row r="65" spans="1:2" x14ac:dyDescent="0.2">
      <c r="A65" s="12" t="s">
        <v>1802</v>
      </c>
      <c r="B65" s="12" t="s">
        <v>1803</v>
      </c>
    </row>
    <row r="66" spans="1:2" x14ac:dyDescent="0.2">
      <c r="A66" s="11" t="s">
        <v>274</v>
      </c>
      <c r="B66" s="10" t="s">
        <v>856</v>
      </c>
    </row>
    <row r="67" spans="1:2" x14ac:dyDescent="0.2">
      <c r="A67" s="11" t="s">
        <v>1592</v>
      </c>
      <c r="B67" s="10" t="s">
        <v>1474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435"/>
  <sheetViews>
    <sheetView showGridLines="0" tabSelected="1" zoomScale="70" zoomScaleNormal="70" workbookViewId="0">
      <pane ySplit="8" topLeftCell="A415" activePane="bottomLeft" state="frozen"/>
      <selection pane="bottomLeft" activeCell="B9" sqref="B9:B424"/>
    </sheetView>
  </sheetViews>
  <sheetFormatPr baseColWidth="10" defaultColWidth="9.140625" defaultRowHeight="12.75" x14ac:dyDescent="0.2"/>
  <cols>
    <col min="1" max="1" width="14" style="5" bestFit="1" customWidth="1"/>
    <col min="2" max="2" width="39.85546875" style="5" customWidth="1"/>
    <col min="3" max="3" width="25" style="5" customWidth="1"/>
    <col min="4" max="4" width="12.7109375" style="5" customWidth="1"/>
    <col min="5" max="5" width="9.7109375" style="5" customWidth="1"/>
    <col min="6" max="7" width="32.85546875" style="5" customWidth="1"/>
    <col min="8" max="8" width="12" style="5" customWidth="1"/>
    <col min="9" max="9" width="9.140625" style="6"/>
    <col min="10" max="10" width="35.7109375" style="6" customWidth="1"/>
    <col min="11" max="11" width="35.42578125" style="5" customWidth="1"/>
    <col min="12" max="12" width="12.42578125" style="5" customWidth="1"/>
    <col min="13" max="13" width="11.5703125" style="7" bestFit="1" customWidth="1"/>
    <col min="14" max="18" width="14.42578125" style="7" customWidth="1"/>
    <col min="19" max="19" width="13.7109375" style="7" customWidth="1"/>
    <col min="20" max="22" width="11.5703125" style="7" bestFit="1" customWidth="1"/>
    <col min="23" max="23" width="17.5703125" style="7" bestFit="1" customWidth="1"/>
    <col min="24" max="24" width="11.5703125" style="7" customWidth="1"/>
    <col min="25" max="25" width="12.28515625" style="7" customWidth="1"/>
    <col min="26" max="26" width="15.85546875" style="7" customWidth="1"/>
    <col min="27" max="27" width="16.42578125" style="7" bestFit="1" customWidth="1"/>
    <col min="28" max="28" width="19.140625" style="7" customWidth="1"/>
    <col min="29" max="31" width="15.85546875" style="7" customWidth="1"/>
    <col min="32" max="32" width="16.140625" style="7" bestFit="1" customWidth="1"/>
    <col min="33" max="33" width="17.5703125" style="7" bestFit="1" customWidth="1"/>
    <col min="34" max="34" width="18.42578125" style="7" customWidth="1"/>
    <col min="35" max="36" width="75.140625" style="5" customWidth="1"/>
    <col min="37" max="38" width="23.42578125" style="5" customWidth="1"/>
    <col min="39" max="39" width="9.140625" style="6"/>
    <col min="40" max="16384" width="9.140625" style="5"/>
  </cols>
  <sheetData>
    <row r="1" spans="1:54" customFormat="1" ht="13.5" customHeight="1" x14ac:dyDescent="0.2">
      <c r="A1" s="41" t="s">
        <v>1899</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9"/>
      <c r="AO1" s="9"/>
      <c r="AP1" s="9"/>
      <c r="AQ1" s="9"/>
      <c r="AR1" s="9"/>
      <c r="AS1" s="9"/>
      <c r="AT1" s="9"/>
      <c r="AU1" s="9"/>
      <c r="AV1" s="9"/>
      <c r="AW1" s="9"/>
      <c r="AX1" s="9"/>
      <c r="AY1" s="9"/>
      <c r="AZ1" s="9"/>
      <c r="BA1" s="9"/>
      <c r="BB1" s="9"/>
    </row>
    <row r="2" spans="1:54" customFormat="1" ht="13.5" customHeight="1" x14ac:dyDescent="0.2">
      <c r="A2" s="41"/>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9"/>
      <c r="AO2" s="9"/>
      <c r="AP2" s="9"/>
      <c r="AQ2" s="9"/>
      <c r="AR2" s="9"/>
      <c r="AS2" s="9"/>
      <c r="AT2" s="9"/>
      <c r="AU2" s="9"/>
      <c r="AV2" s="9"/>
      <c r="AW2" s="9"/>
      <c r="AX2" s="9"/>
      <c r="AY2" s="9"/>
      <c r="AZ2" s="9"/>
      <c r="BA2" s="9"/>
      <c r="BB2" s="9"/>
    </row>
    <row r="3" spans="1:54" customFormat="1" ht="13.5" customHeight="1" x14ac:dyDescent="0.2">
      <c r="A3" s="41"/>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9"/>
      <c r="AO3" s="9"/>
      <c r="AP3" s="9"/>
      <c r="AQ3" s="9"/>
      <c r="AR3" s="9"/>
      <c r="AS3" s="9"/>
      <c r="AT3" s="9"/>
      <c r="AU3" s="9"/>
      <c r="AV3" s="9"/>
      <c r="AW3" s="9"/>
      <c r="AX3" s="9"/>
      <c r="AY3" s="9"/>
      <c r="AZ3" s="9"/>
      <c r="BA3" s="9"/>
      <c r="BB3" s="9"/>
    </row>
    <row r="4" spans="1:54" customFormat="1" ht="13.5" customHeight="1" x14ac:dyDescent="0.2">
      <c r="A4" s="41"/>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9"/>
      <c r="AO4" s="9"/>
      <c r="AP4" s="9"/>
      <c r="AQ4" s="9"/>
      <c r="AR4" s="9"/>
      <c r="AS4" s="9"/>
      <c r="AT4" s="9"/>
      <c r="AU4" s="9"/>
      <c r="AV4" s="9"/>
      <c r="AW4" s="9"/>
      <c r="AX4" s="9"/>
      <c r="AY4" s="9"/>
      <c r="AZ4" s="9"/>
      <c r="BA4" s="9"/>
      <c r="BB4" s="9"/>
    </row>
    <row r="5" spans="1:54" customFormat="1" ht="13.5" customHeight="1" x14ac:dyDescent="0.2">
      <c r="A5" s="41"/>
      <c r="B5" s="41"/>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9"/>
      <c r="AO5" s="9"/>
      <c r="AP5" s="9"/>
      <c r="AQ5" s="9"/>
      <c r="AR5" s="9"/>
      <c r="AS5" s="9"/>
      <c r="AT5" s="9"/>
      <c r="AU5" s="9"/>
      <c r="AV5" s="9"/>
      <c r="AW5" s="9"/>
      <c r="AX5" s="9"/>
      <c r="AY5" s="9"/>
      <c r="AZ5" s="9"/>
      <c r="BA5" s="9"/>
      <c r="BB5" s="9"/>
    </row>
    <row r="6" spans="1:54" customFormat="1" ht="13.5" customHeight="1" x14ac:dyDescent="0.2">
      <c r="A6" s="41"/>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9"/>
      <c r="AO6" s="9"/>
      <c r="AP6" s="9"/>
      <c r="AQ6" s="9"/>
      <c r="AR6" s="9"/>
      <c r="AS6" s="9"/>
      <c r="AT6" s="9"/>
      <c r="AU6" s="9"/>
      <c r="AV6" s="9"/>
      <c r="AW6" s="9"/>
      <c r="AX6" s="9"/>
      <c r="AY6" s="9"/>
      <c r="AZ6" s="9"/>
      <c r="BA6" s="9"/>
      <c r="BB6" s="9"/>
    </row>
    <row r="8" spans="1:54" s="4" customFormat="1" ht="51" x14ac:dyDescent="0.2">
      <c r="A8" s="1" t="s">
        <v>1802</v>
      </c>
      <c r="B8" s="2" t="s">
        <v>1803</v>
      </c>
      <c r="C8" s="1" t="s">
        <v>1801</v>
      </c>
      <c r="D8" s="1" t="s">
        <v>1804</v>
      </c>
      <c r="E8" s="1" t="s">
        <v>1805</v>
      </c>
      <c r="F8" s="1" t="s">
        <v>1806</v>
      </c>
      <c r="G8" s="1" t="s">
        <v>1925</v>
      </c>
      <c r="H8" s="1" t="s">
        <v>1807</v>
      </c>
      <c r="I8" s="1" t="s">
        <v>1808</v>
      </c>
      <c r="J8" s="1" t="s">
        <v>1809</v>
      </c>
      <c r="K8" s="1" t="s">
        <v>1810</v>
      </c>
      <c r="L8" s="1" t="s">
        <v>1811</v>
      </c>
      <c r="M8" s="1" t="s">
        <v>1816</v>
      </c>
      <c r="N8" s="1" t="s">
        <v>1812</v>
      </c>
      <c r="O8" s="1" t="s">
        <v>1813</v>
      </c>
      <c r="P8" s="1" t="s">
        <v>1917</v>
      </c>
      <c r="Q8" s="1" t="s">
        <v>1814</v>
      </c>
      <c r="R8" s="1" t="s">
        <v>1815</v>
      </c>
      <c r="S8" s="1" t="s">
        <v>1819</v>
      </c>
      <c r="T8" s="1" t="s">
        <v>1817</v>
      </c>
      <c r="U8" s="1" t="s">
        <v>1818</v>
      </c>
      <c r="V8" s="1" t="s">
        <v>1820</v>
      </c>
      <c r="W8" s="1" t="s">
        <v>1923</v>
      </c>
      <c r="X8" s="1" t="s">
        <v>1918</v>
      </c>
      <c r="Y8" s="1" t="s">
        <v>1919</v>
      </c>
      <c r="Z8" s="1" t="s">
        <v>1921</v>
      </c>
      <c r="AA8" s="1" t="s">
        <v>1821</v>
      </c>
      <c r="AB8" s="1" t="s">
        <v>1822</v>
      </c>
      <c r="AC8" s="1" t="s">
        <v>1924</v>
      </c>
      <c r="AD8" s="1" t="s">
        <v>1920</v>
      </c>
      <c r="AE8" s="1" t="s">
        <v>1922</v>
      </c>
      <c r="AF8" s="1" t="s">
        <v>1849</v>
      </c>
      <c r="AG8" s="3" t="s">
        <v>1823</v>
      </c>
      <c r="AH8" s="3" t="s">
        <v>1824</v>
      </c>
      <c r="AI8" s="1" t="s">
        <v>1826</v>
      </c>
      <c r="AJ8" s="1" t="s">
        <v>1825</v>
      </c>
      <c r="AK8" s="1" t="s">
        <v>1850</v>
      </c>
      <c r="AL8" s="1" t="s">
        <v>1851</v>
      </c>
      <c r="AM8" s="1" t="s">
        <v>1852</v>
      </c>
    </row>
    <row r="9" spans="1:54" s="30" customFormat="1" ht="51" x14ac:dyDescent="0.2">
      <c r="A9" s="20" t="s">
        <v>1547</v>
      </c>
      <c r="B9" s="18" t="s">
        <v>26</v>
      </c>
      <c r="C9" s="18" t="s">
        <v>1827</v>
      </c>
      <c r="D9" s="19" t="s">
        <v>1828</v>
      </c>
      <c r="E9" s="19" t="s">
        <v>1440</v>
      </c>
      <c r="F9" s="18" t="s">
        <v>479</v>
      </c>
      <c r="G9" s="18" t="s">
        <v>479</v>
      </c>
      <c r="H9" s="19">
        <v>3</v>
      </c>
      <c r="I9" s="21">
        <v>7</v>
      </c>
      <c r="J9" s="22" t="s">
        <v>1846</v>
      </c>
      <c r="K9" s="18" t="s">
        <v>132</v>
      </c>
      <c r="L9" s="20" t="s">
        <v>310</v>
      </c>
      <c r="M9" s="23">
        <v>25</v>
      </c>
      <c r="N9" s="23">
        <v>25</v>
      </c>
      <c r="O9" s="23">
        <v>25</v>
      </c>
      <c r="P9" s="24">
        <f>SUM(N9:O9)</f>
        <v>50</v>
      </c>
      <c r="Q9" s="23">
        <v>25</v>
      </c>
      <c r="R9" s="23">
        <v>25</v>
      </c>
      <c r="S9" s="23">
        <v>100</v>
      </c>
      <c r="T9" s="23">
        <v>25</v>
      </c>
      <c r="U9" s="23">
        <v>25</v>
      </c>
      <c r="V9" s="23">
        <v>50</v>
      </c>
      <c r="W9" s="25">
        <f>V9/P9</f>
        <v>1</v>
      </c>
      <c r="X9" s="26">
        <f>V9/P9</f>
        <v>1</v>
      </c>
      <c r="Y9" s="27">
        <f>IF(X9&gt;=100%,1,X9)</f>
        <v>1</v>
      </c>
      <c r="Z9" s="24" t="str">
        <f>IF(X9&gt;=85%,"85% a 100%",IF(AND(X9&gt;=70%,X9&lt;85%),"70% a 84,99%","0% a 69,99%"))</f>
        <v>85% a 100%</v>
      </c>
      <c r="AA9" s="28">
        <v>1148762.4099999999</v>
      </c>
      <c r="AB9" s="28">
        <v>541241.65</v>
      </c>
      <c r="AC9" s="25">
        <f t="shared" ref="AC9" si="0">AB9/AA9</f>
        <v>0.47115195038458829</v>
      </c>
      <c r="AD9" s="26">
        <f>AB9/AA9</f>
        <v>0.47115195038458829</v>
      </c>
      <c r="AE9" s="24" t="str">
        <f>IF(AD9&gt;=42.2%,"42,2% a 100%",IF(AND(AD9&gt;=34.7%,AD9&lt;42.19%),"34,7% a 42,1%","0% a 34,69%"))</f>
        <v>42,2% a 100%</v>
      </c>
      <c r="AF9" s="23" t="str">
        <f t="shared" ref="AF9:AF72" si="1">CONCATENATE(A9,E9)</f>
        <v>176818468000101</v>
      </c>
      <c r="AG9" s="28">
        <v>1148762.4099999999</v>
      </c>
      <c r="AH9" s="28">
        <v>541241.65</v>
      </c>
      <c r="AI9" s="18" t="s">
        <v>1644</v>
      </c>
      <c r="AJ9" s="18" t="s">
        <v>1777</v>
      </c>
      <c r="AK9" s="20" t="s">
        <v>1624</v>
      </c>
      <c r="AL9" s="20" t="s">
        <v>1558</v>
      </c>
      <c r="AM9" s="29">
        <v>2021</v>
      </c>
    </row>
    <row r="10" spans="1:54" s="30" customFormat="1" ht="127.5" x14ac:dyDescent="0.2">
      <c r="A10" s="20" t="s">
        <v>1536</v>
      </c>
      <c r="B10" s="18" t="s">
        <v>1224</v>
      </c>
      <c r="C10" s="18" t="s">
        <v>1943</v>
      </c>
      <c r="D10" s="19" t="s">
        <v>1828</v>
      </c>
      <c r="E10" s="19" t="s">
        <v>1440</v>
      </c>
      <c r="F10" s="18" t="s">
        <v>479</v>
      </c>
      <c r="G10" s="18" t="s">
        <v>479</v>
      </c>
      <c r="H10" s="19">
        <v>3</v>
      </c>
      <c r="I10" s="21">
        <v>7</v>
      </c>
      <c r="J10" s="22" t="s">
        <v>1846</v>
      </c>
      <c r="K10" s="18" t="s">
        <v>340</v>
      </c>
      <c r="L10" s="20" t="s">
        <v>125</v>
      </c>
      <c r="M10" s="23">
        <v>1</v>
      </c>
      <c r="N10" s="23">
        <v>0.25</v>
      </c>
      <c r="O10" s="23">
        <v>0.25</v>
      </c>
      <c r="P10" s="24">
        <f t="shared" ref="P10:P73" si="2">SUM(N10:O10)</f>
        <v>0.5</v>
      </c>
      <c r="Q10" s="23">
        <v>0.25</v>
      </c>
      <c r="R10" s="23">
        <v>0.25</v>
      </c>
      <c r="S10" s="23">
        <v>1</v>
      </c>
      <c r="T10" s="23">
        <v>0.26</v>
      </c>
      <c r="U10" s="23">
        <v>0.45</v>
      </c>
      <c r="V10" s="23">
        <v>0.71</v>
      </c>
      <c r="W10" s="25">
        <f t="shared" ref="W10:W73" si="3">V10/P10</f>
        <v>1.42</v>
      </c>
      <c r="X10" s="26">
        <f t="shared" ref="X10:X73" si="4">V10/P10</f>
        <v>1.42</v>
      </c>
      <c r="Y10" s="27">
        <f t="shared" ref="Y10:Y73" si="5">IF(X10&gt;=100%,1,X10)</f>
        <v>1</v>
      </c>
      <c r="Z10" s="24" t="str">
        <f t="shared" ref="Z10:Z73" si="6">IF(X10&gt;=85%,"85% a 100%",IF(AND(X10&gt;=70%,X10&lt;85%),"70% a 84,99%","0% a 69,99%"))</f>
        <v>85% a 100%</v>
      </c>
      <c r="AA10" s="28">
        <v>6645921.1299999999</v>
      </c>
      <c r="AB10" s="28">
        <v>2998504.4</v>
      </c>
      <c r="AC10" s="25">
        <f t="shared" ref="AC10:AC73" si="7">AB10/AA10</f>
        <v>0.45117965461019549</v>
      </c>
      <c r="AD10" s="26">
        <f t="shared" ref="AD10:AD73" si="8">AB10/AA10</f>
        <v>0.45117965461019549</v>
      </c>
      <c r="AE10" s="24" t="str">
        <f t="shared" ref="AE10:AE73" si="9">IF(AD10&gt;=42.2%,"42,2% a 100%",IF(AND(AD10&gt;=34.7%,AD10&lt;42.19%),"34,7% a 42,1%","0% a 34,69%"))</f>
        <v>42,2% a 100%</v>
      </c>
      <c r="AF10" s="23" t="str">
        <f t="shared" si="1"/>
        <v>176819308000101</v>
      </c>
      <c r="AG10" s="28">
        <v>6645921.1300000008</v>
      </c>
      <c r="AH10" s="28">
        <v>2998504.4</v>
      </c>
      <c r="AI10" s="18" t="s">
        <v>1048</v>
      </c>
      <c r="AJ10" s="18" t="s">
        <v>1643</v>
      </c>
      <c r="AK10" s="20" t="s">
        <v>756</v>
      </c>
      <c r="AL10" s="20" t="s">
        <v>938</v>
      </c>
      <c r="AM10" s="29">
        <v>2021</v>
      </c>
    </row>
    <row r="11" spans="1:54" s="30" customFormat="1" ht="102" x14ac:dyDescent="0.2">
      <c r="A11" s="20" t="s">
        <v>144</v>
      </c>
      <c r="B11" s="18" t="s">
        <v>1853</v>
      </c>
      <c r="C11" s="18" t="s">
        <v>1943</v>
      </c>
      <c r="D11" s="19" t="s">
        <v>1828</v>
      </c>
      <c r="E11" s="19" t="s">
        <v>1440</v>
      </c>
      <c r="F11" s="18" t="s">
        <v>479</v>
      </c>
      <c r="G11" s="18" t="s">
        <v>479</v>
      </c>
      <c r="H11" s="19">
        <v>3</v>
      </c>
      <c r="I11" s="21">
        <v>7</v>
      </c>
      <c r="J11" s="22" t="s">
        <v>1846</v>
      </c>
      <c r="K11" s="18" t="s">
        <v>454</v>
      </c>
      <c r="L11" s="20" t="s">
        <v>205</v>
      </c>
      <c r="M11" s="23">
        <v>0</v>
      </c>
      <c r="N11" s="23">
        <v>23.5</v>
      </c>
      <c r="O11" s="23">
        <v>21.5</v>
      </c>
      <c r="P11" s="24">
        <f t="shared" si="2"/>
        <v>45</v>
      </c>
      <c r="Q11" s="23">
        <v>24</v>
      </c>
      <c r="R11" s="23">
        <v>31</v>
      </c>
      <c r="S11" s="23">
        <v>100</v>
      </c>
      <c r="T11" s="23">
        <v>23.27</v>
      </c>
      <c r="U11" s="23">
        <v>22.72</v>
      </c>
      <c r="V11" s="23">
        <v>45.99</v>
      </c>
      <c r="W11" s="25">
        <f t="shared" si="3"/>
        <v>1.022</v>
      </c>
      <c r="X11" s="26">
        <f t="shared" si="4"/>
        <v>1.022</v>
      </c>
      <c r="Y11" s="27">
        <f>IF(X11&gt;=100%,1,X11)</f>
        <v>1</v>
      </c>
      <c r="Z11" s="24" t="str">
        <f t="shared" si="6"/>
        <v>85% a 100%</v>
      </c>
      <c r="AA11" s="28">
        <v>1071585.1000000001</v>
      </c>
      <c r="AB11" s="28">
        <v>494777.7</v>
      </c>
      <c r="AC11" s="25">
        <f t="shared" si="7"/>
        <v>0.46172506504616384</v>
      </c>
      <c r="AD11" s="26">
        <f t="shared" si="8"/>
        <v>0.46172506504616384</v>
      </c>
      <c r="AE11" s="24" t="str">
        <f t="shared" si="9"/>
        <v>42,2% a 100%</v>
      </c>
      <c r="AF11" s="23" t="str">
        <f t="shared" si="1"/>
        <v>176817879000101</v>
      </c>
      <c r="AG11" s="28">
        <v>1271393.7</v>
      </c>
      <c r="AH11" s="28">
        <v>560941.19999999995</v>
      </c>
      <c r="AI11" s="18" t="s">
        <v>741</v>
      </c>
      <c r="AJ11" s="18" t="s">
        <v>345</v>
      </c>
      <c r="AK11" s="20" t="s">
        <v>723</v>
      </c>
      <c r="AL11" s="20" t="s">
        <v>1212</v>
      </c>
      <c r="AM11" s="29">
        <v>2021</v>
      </c>
    </row>
    <row r="12" spans="1:54" s="30" customFormat="1" ht="89.25" x14ac:dyDescent="0.2">
      <c r="A12" s="20" t="s">
        <v>1466</v>
      </c>
      <c r="B12" s="18" t="s">
        <v>604</v>
      </c>
      <c r="C12" s="18" t="s">
        <v>1829</v>
      </c>
      <c r="D12" s="19" t="s">
        <v>1828</v>
      </c>
      <c r="E12" s="19" t="s">
        <v>1440</v>
      </c>
      <c r="F12" s="18" t="s">
        <v>479</v>
      </c>
      <c r="G12" s="18" t="s">
        <v>479</v>
      </c>
      <c r="H12" s="19">
        <v>3</v>
      </c>
      <c r="I12" s="21">
        <v>7</v>
      </c>
      <c r="J12" s="22" t="s">
        <v>1846</v>
      </c>
      <c r="K12" s="18" t="s">
        <v>132</v>
      </c>
      <c r="L12" s="20" t="s">
        <v>310</v>
      </c>
      <c r="M12" s="23">
        <v>0</v>
      </c>
      <c r="N12" s="23">
        <v>25</v>
      </c>
      <c r="O12" s="23">
        <v>25</v>
      </c>
      <c r="P12" s="24">
        <f t="shared" si="2"/>
        <v>50</v>
      </c>
      <c r="Q12" s="23">
        <v>25</v>
      </c>
      <c r="R12" s="23">
        <v>25</v>
      </c>
      <c r="S12" s="23">
        <v>100</v>
      </c>
      <c r="T12" s="23">
        <v>25</v>
      </c>
      <c r="U12" s="23">
        <v>25</v>
      </c>
      <c r="V12" s="23">
        <v>50</v>
      </c>
      <c r="W12" s="25">
        <f t="shared" si="3"/>
        <v>1</v>
      </c>
      <c r="X12" s="26">
        <f t="shared" si="4"/>
        <v>1</v>
      </c>
      <c r="Y12" s="27">
        <f t="shared" si="5"/>
        <v>1</v>
      </c>
      <c r="Z12" s="24" t="str">
        <f t="shared" si="6"/>
        <v>85% a 100%</v>
      </c>
      <c r="AA12" s="28">
        <v>13008560.119999999</v>
      </c>
      <c r="AB12" s="28">
        <v>5723998.21</v>
      </c>
      <c r="AC12" s="25">
        <f t="shared" si="7"/>
        <v>0.44001781574577525</v>
      </c>
      <c r="AD12" s="26">
        <f t="shared" si="8"/>
        <v>0.44001781574577525</v>
      </c>
      <c r="AE12" s="24" t="str">
        <f t="shared" si="9"/>
        <v>42,2% a 100%</v>
      </c>
      <c r="AF12" s="23" t="str">
        <f t="shared" si="1"/>
        <v>176818883000101</v>
      </c>
      <c r="AG12" s="28">
        <v>13008560.120000001</v>
      </c>
      <c r="AH12" s="28">
        <v>5723998.209999999</v>
      </c>
      <c r="AI12" s="18" t="s">
        <v>220</v>
      </c>
      <c r="AJ12" s="18" t="s">
        <v>24</v>
      </c>
      <c r="AK12" s="20" t="s">
        <v>1247</v>
      </c>
      <c r="AL12" s="20" t="s">
        <v>610</v>
      </c>
      <c r="AM12" s="29">
        <v>2021</v>
      </c>
    </row>
    <row r="13" spans="1:54" s="30" customFormat="1" ht="51" x14ac:dyDescent="0.2">
      <c r="A13" s="20" t="s">
        <v>1756</v>
      </c>
      <c r="B13" s="18" t="s">
        <v>1854</v>
      </c>
      <c r="C13" s="18" t="s">
        <v>1943</v>
      </c>
      <c r="D13" s="19" t="s">
        <v>1830</v>
      </c>
      <c r="E13" s="19" t="s">
        <v>1440</v>
      </c>
      <c r="F13" s="18" t="s">
        <v>479</v>
      </c>
      <c r="G13" s="18" t="s">
        <v>479</v>
      </c>
      <c r="H13" s="19">
        <v>3</v>
      </c>
      <c r="I13" s="21">
        <v>7</v>
      </c>
      <c r="J13" s="22" t="s">
        <v>1846</v>
      </c>
      <c r="K13" s="18" t="s">
        <v>340</v>
      </c>
      <c r="L13" s="20" t="s">
        <v>205</v>
      </c>
      <c r="M13" s="23">
        <v>0</v>
      </c>
      <c r="N13" s="23">
        <v>0.25</v>
      </c>
      <c r="O13" s="23">
        <v>0.25</v>
      </c>
      <c r="P13" s="24">
        <f t="shared" si="2"/>
        <v>0.5</v>
      </c>
      <c r="Q13" s="23">
        <v>0.25</v>
      </c>
      <c r="R13" s="23">
        <v>0.25</v>
      </c>
      <c r="S13" s="23">
        <v>1</v>
      </c>
      <c r="T13" s="23">
        <v>0.25</v>
      </c>
      <c r="U13" s="23">
        <v>0.25</v>
      </c>
      <c r="V13" s="23">
        <v>0.5</v>
      </c>
      <c r="W13" s="25">
        <f t="shared" si="3"/>
        <v>1</v>
      </c>
      <c r="X13" s="26">
        <f t="shared" si="4"/>
        <v>1</v>
      </c>
      <c r="Y13" s="27">
        <f t="shared" si="5"/>
        <v>1</v>
      </c>
      <c r="Z13" s="24" t="str">
        <f t="shared" si="6"/>
        <v>85% a 100%</v>
      </c>
      <c r="AA13" s="28">
        <v>623629.04</v>
      </c>
      <c r="AB13" s="28">
        <v>213550.11</v>
      </c>
      <c r="AC13" s="25">
        <f t="shared" si="7"/>
        <v>0.34243131140910305</v>
      </c>
      <c r="AD13" s="26">
        <f t="shared" si="8"/>
        <v>0.34243131140910305</v>
      </c>
      <c r="AE13" s="24" t="str">
        <f t="shared" si="9"/>
        <v>0% a 34,69%</v>
      </c>
      <c r="AF13" s="23" t="str">
        <f t="shared" si="1"/>
        <v>176816821000101</v>
      </c>
      <c r="AG13" s="28">
        <v>4554576.2799999993</v>
      </c>
      <c r="AH13" s="28">
        <v>2080890.28</v>
      </c>
      <c r="AI13" s="18" t="s">
        <v>850</v>
      </c>
      <c r="AJ13" s="18" t="s">
        <v>1499</v>
      </c>
      <c r="AK13" s="20" t="s">
        <v>1663</v>
      </c>
      <c r="AL13" s="20" t="s">
        <v>542</v>
      </c>
      <c r="AM13" s="29">
        <v>2021</v>
      </c>
    </row>
    <row r="14" spans="1:54" s="30" customFormat="1" ht="51" x14ac:dyDescent="0.2">
      <c r="A14" s="20" t="s">
        <v>769</v>
      </c>
      <c r="B14" s="18" t="s">
        <v>1855</v>
      </c>
      <c r="C14" s="18" t="s">
        <v>1943</v>
      </c>
      <c r="D14" s="19" t="s">
        <v>1828</v>
      </c>
      <c r="E14" s="19" t="s">
        <v>1440</v>
      </c>
      <c r="F14" s="18" t="s">
        <v>479</v>
      </c>
      <c r="G14" s="18" t="s">
        <v>479</v>
      </c>
      <c r="H14" s="19">
        <v>3</v>
      </c>
      <c r="I14" s="21">
        <v>7</v>
      </c>
      <c r="J14" s="22" t="s">
        <v>1846</v>
      </c>
      <c r="K14" s="18" t="s">
        <v>340</v>
      </c>
      <c r="L14" s="20" t="s">
        <v>125</v>
      </c>
      <c r="M14" s="23">
        <v>78.64</v>
      </c>
      <c r="N14" s="23">
        <v>20</v>
      </c>
      <c r="O14" s="23">
        <v>27</v>
      </c>
      <c r="P14" s="24">
        <f t="shared" si="2"/>
        <v>47</v>
      </c>
      <c r="Q14" s="23">
        <v>28</v>
      </c>
      <c r="R14" s="23">
        <v>25</v>
      </c>
      <c r="S14" s="23">
        <v>100</v>
      </c>
      <c r="T14" s="23">
        <v>19.21</v>
      </c>
      <c r="U14" s="23">
        <v>25</v>
      </c>
      <c r="V14" s="23">
        <v>44.21</v>
      </c>
      <c r="W14" s="25">
        <f t="shared" si="3"/>
        <v>0.94063829787234043</v>
      </c>
      <c r="X14" s="26">
        <f t="shared" si="4"/>
        <v>0.94063829787234043</v>
      </c>
      <c r="Y14" s="27">
        <f t="shared" si="5"/>
        <v>0.94063829787234043</v>
      </c>
      <c r="Z14" s="24" t="str">
        <f t="shared" si="6"/>
        <v>85% a 100%</v>
      </c>
      <c r="AA14" s="28">
        <v>5287211.38</v>
      </c>
      <c r="AB14" s="28">
        <v>2102285.34</v>
      </c>
      <c r="AC14" s="25">
        <f t="shared" si="7"/>
        <v>0.39761704023265282</v>
      </c>
      <c r="AD14" s="26">
        <f t="shared" si="8"/>
        <v>0.39761704023265282</v>
      </c>
      <c r="AE14" s="24" t="str">
        <f t="shared" si="9"/>
        <v>34,7% a 42,1%</v>
      </c>
      <c r="AF14" s="23" t="str">
        <f t="shared" si="1"/>
        <v>176818190000101</v>
      </c>
      <c r="AG14" s="28">
        <v>5287211.38</v>
      </c>
      <c r="AH14" s="28">
        <v>2102285.34</v>
      </c>
      <c r="AI14" s="18" t="s">
        <v>354</v>
      </c>
      <c r="AJ14" s="18" t="s">
        <v>757</v>
      </c>
      <c r="AK14" s="20" t="s">
        <v>429</v>
      </c>
      <c r="AL14" s="20" t="s">
        <v>245</v>
      </c>
      <c r="AM14" s="29">
        <v>2021</v>
      </c>
    </row>
    <row r="15" spans="1:54" s="30" customFormat="1" ht="51" x14ac:dyDescent="0.2">
      <c r="A15" s="20" t="s">
        <v>1049</v>
      </c>
      <c r="B15" s="18" t="s">
        <v>1856</v>
      </c>
      <c r="C15" s="18" t="s">
        <v>1827</v>
      </c>
      <c r="D15" s="19" t="s">
        <v>1831</v>
      </c>
      <c r="E15" s="19" t="s">
        <v>1440</v>
      </c>
      <c r="F15" s="18" t="s">
        <v>479</v>
      </c>
      <c r="G15" s="18" t="s">
        <v>479</v>
      </c>
      <c r="H15" s="19">
        <v>3</v>
      </c>
      <c r="I15" s="21">
        <v>7</v>
      </c>
      <c r="J15" s="22" t="s">
        <v>1846</v>
      </c>
      <c r="K15" s="18" t="s">
        <v>1613</v>
      </c>
      <c r="L15" s="20" t="s">
        <v>205</v>
      </c>
      <c r="M15" s="23">
        <v>0</v>
      </c>
      <c r="N15" s="23">
        <v>0.21</v>
      </c>
      <c r="O15" s="23">
        <v>0.24</v>
      </c>
      <c r="P15" s="24">
        <f t="shared" si="2"/>
        <v>0.44999999999999996</v>
      </c>
      <c r="Q15" s="23">
        <v>0.24</v>
      </c>
      <c r="R15" s="23">
        <v>0.31</v>
      </c>
      <c r="S15" s="23">
        <v>1</v>
      </c>
      <c r="T15" s="23">
        <v>0.23</v>
      </c>
      <c r="U15" s="23">
        <v>0.25</v>
      </c>
      <c r="V15" s="23">
        <v>0.48</v>
      </c>
      <c r="W15" s="25">
        <f t="shared" si="3"/>
        <v>1.0666666666666667</v>
      </c>
      <c r="X15" s="26">
        <f t="shared" si="4"/>
        <v>1.0666666666666667</v>
      </c>
      <c r="Y15" s="27">
        <f t="shared" si="5"/>
        <v>1</v>
      </c>
      <c r="Z15" s="24" t="str">
        <f t="shared" si="6"/>
        <v>85% a 100%</v>
      </c>
      <c r="AA15" s="28">
        <v>4432701.45</v>
      </c>
      <c r="AB15" s="28">
        <v>1999494.37</v>
      </c>
      <c r="AC15" s="25">
        <f t="shared" si="7"/>
        <v>0.45107805985896027</v>
      </c>
      <c r="AD15" s="26">
        <f t="shared" si="8"/>
        <v>0.45107805985896027</v>
      </c>
      <c r="AE15" s="24" t="str">
        <f t="shared" si="9"/>
        <v>42,2% a 100%</v>
      </c>
      <c r="AF15" s="23" t="str">
        <f t="shared" si="1"/>
        <v>176816953000101</v>
      </c>
      <c r="AG15" s="28">
        <v>4432701.4500000011</v>
      </c>
      <c r="AH15" s="28">
        <v>1999494.3700000006</v>
      </c>
      <c r="AI15" s="18" t="s">
        <v>1083</v>
      </c>
      <c r="AJ15" s="18" t="s">
        <v>143</v>
      </c>
      <c r="AK15" s="20" t="s">
        <v>1255</v>
      </c>
      <c r="AL15" s="20" t="s">
        <v>1319</v>
      </c>
      <c r="AM15" s="29">
        <v>2021</v>
      </c>
    </row>
    <row r="16" spans="1:54" s="30" customFormat="1" ht="51" x14ac:dyDescent="0.2">
      <c r="A16" s="20" t="s">
        <v>861</v>
      </c>
      <c r="B16" s="18" t="s">
        <v>1857</v>
      </c>
      <c r="C16" s="18" t="s">
        <v>1943</v>
      </c>
      <c r="D16" s="19" t="s">
        <v>1828</v>
      </c>
      <c r="E16" s="19" t="s">
        <v>1440</v>
      </c>
      <c r="F16" s="18" t="s">
        <v>479</v>
      </c>
      <c r="G16" s="18" t="s">
        <v>479</v>
      </c>
      <c r="H16" s="19">
        <v>3</v>
      </c>
      <c r="I16" s="21">
        <v>7</v>
      </c>
      <c r="J16" s="22" t="s">
        <v>1846</v>
      </c>
      <c r="K16" s="18" t="s">
        <v>454</v>
      </c>
      <c r="L16" s="20" t="s">
        <v>205</v>
      </c>
      <c r="M16" s="23">
        <v>95</v>
      </c>
      <c r="N16" s="23">
        <v>25</v>
      </c>
      <c r="O16" s="23">
        <v>25</v>
      </c>
      <c r="P16" s="24">
        <f t="shared" si="2"/>
        <v>50</v>
      </c>
      <c r="Q16" s="23">
        <v>25</v>
      </c>
      <c r="R16" s="23">
        <v>25</v>
      </c>
      <c r="S16" s="23">
        <v>100</v>
      </c>
      <c r="T16" s="23">
        <v>19.899999999999999</v>
      </c>
      <c r="U16" s="23">
        <v>26</v>
      </c>
      <c r="V16" s="23">
        <v>45.9</v>
      </c>
      <c r="W16" s="25">
        <f t="shared" si="3"/>
        <v>0.91799999999999993</v>
      </c>
      <c r="X16" s="26">
        <f t="shared" si="4"/>
        <v>0.91799999999999993</v>
      </c>
      <c r="Y16" s="27">
        <f t="shared" si="5"/>
        <v>0.91799999999999993</v>
      </c>
      <c r="Z16" s="24" t="str">
        <f t="shared" si="6"/>
        <v>85% a 100%</v>
      </c>
      <c r="AA16" s="28">
        <v>20938213.960000001</v>
      </c>
      <c r="AB16" s="28">
        <v>9558241.0899999999</v>
      </c>
      <c r="AC16" s="25">
        <f t="shared" si="7"/>
        <v>0.45649744091162203</v>
      </c>
      <c r="AD16" s="26">
        <f t="shared" si="8"/>
        <v>0.45649744091162203</v>
      </c>
      <c r="AE16" s="24" t="str">
        <f t="shared" si="9"/>
        <v>42,2% a 100%</v>
      </c>
      <c r="AF16" s="23" t="str">
        <f t="shared" si="1"/>
        <v>176815965000101</v>
      </c>
      <c r="AG16" s="28">
        <v>21881921.470000003</v>
      </c>
      <c r="AH16" s="28">
        <v>9842348.0699999984</v>
      </c>
      <c r="AI16" s="18" t="s">
        <v>441</v>
      </c>
      <c r="AJ16" s="18" t="s">
        <v>1571</v>
      </c>
      <c r="AK16" s="20" t="s">
        <v>1557</v>
      </c>
      <c r="AL16" s="20" t="s">
        <v>9</v>
      </c>
      <c r="AM16" s="29">
        <v>2021</v>
      </c>
    </row>
    <row r="17" spans="1:39" s="30" customFormat="1" ht="153" x14ac:dyDescent="0.2">
      <c r="A17" s="20" t="s">
        <v>1367</v>
      </c>
      <c r="B17" s="18" t="s">
        <v>1676</v>
      </c>
      <c r="C17" s="18" t="s">
        <v>1832</v>
      </c>
      <c r="D17" s="19" t="s">
        <v>1828</v>
      </c>
      <c r="E17" s="19" t="s">
        <v>1440</v>
      </c>
      <c r="F17" s="18" t="s">
        <v>479</v>
      </c>
      <c r="G17" s="18" t="s">
        <v>479</v>
      </c>
      <c r="H17" s="19">
        <v>3</v>
      </c>
      <c r="I17" s="21">
        <v>7</v>
      </c>
      <c r="J17" s="22" t="s">
        <v>1846</v>
      </c>
      <c r="K17" s="18" t="s">
        <v>132</v>
      </c>
      <c r="L17" s="20" t="s">
        <v>310</v>
      </c>
      <c r="M17" s="23">
        <v>0</v>
      </c>
      <c r="N17" s="23">
        <v>25</v>
      </c>
      <c r="O17" s="23">
        <v>25</v>
      </c>
      <c r="P17" s="24">
        <f t="shared" si="2"/>
        <v>50</v>
      </c>
      <c r="Q17" s="23">
        <v>25</v>
      </c>
      <c r="R17" s="23">
        <v>25</v>
      </c>
      <c r="S17" s="23">
        <v>100</v>
      </c>
      <c r="T17" s="23">
        <v>25</v>
      </c>
      <c r="U17" s="23">
        <v>56.25</v>
      </c>
      <c r="V17" s="23">
        <v>81.25</v>
      </c>
      <c r="W17" s="25">
        <f t="shared" si="3"/>
        <v>1.625</v>
      </c>
      <c r="X17" s="26">
        <f t="shared" si="4"/>
        <v>1.625</v>
      </c>
      <c r="Y17" s="27">
        <f t="shared" si="5"/>
        <v>1</v>
      </c>
      <c r="Z17" s="24" t="str">
        <f t="shared" si="6"/>
        <v>85% a 100%</v>
      </c>
      <c r="AA17" s="28">
        <v>51041393.490000002</v>
      </c>
      <c r="AB17" s="28">
        <v>22147395.039999999</v>
      </c>
      <c r="AC17" s="25">
        <f t="shared" si="7"/>
        <v>0.43391047002545302</v>
      </c>
      <c r="AD17" s="26">
        <f t="shared" si="8"/>
        <v>0.43391047002545302</v>
      </c>
      <c r="AE17" s="24" t="str">
        <f t="shared" si="9"/>
        <v>42,2% a 100%</v>
      </c>
      <c r="AF17" s="23" t="str">
        <f t="shared" si="1"/>
        <v>176000015000101</v>
      </c>
      <c r="AG17" s="28">
        <v>51041393.490000002</v>
      </c>
      <c r="AH17" s="28">
        <v>22147395.039999999</v>
      </c>
      <c r="AI17" s="18" t="s">
        <v>836</v>
      </c>
      <c r="AJ17" s="18" t="s">
        <v>351</v>
      </c>
      <c r="AK17" s="20" t="s">
        <v>1730</v>
      </c>
      <c r="AL17" s="20" t="s">
        <v>1155</v>
      </c>
      <c r="AM17" s="29">
        <v>2021</v>
      </c>
    </row>
    <row r="18" spans="1:39" s="30" customFormat="1" ht="76.5" x14ac:dyDescent="0.2">
      <c r="A18" s="20" t="s">
        <v>1320</v>
      </c>
      <c r="B18" s="18" t="s">
        <v>1281</v>
      </c>
      <c r="C18" s="18" t="s">
        <v>1943</v>
      </c>
      <c r="D18" s="19" t="s">
        <v>1833</v>
      </c>
      <c r="E18" s="19" t="s">
        <v>1440</v>
      </c>
      <c r="F18" s="18" t="s">
        <v>479</v>
      </c>
      <c r="G18" s="18" t="s">
        <v>479</v>
      </c>
      <c r="H18" s="19">
        <v>2</v>
      </c>
      <c r="I18" s="21">
        <v>5</v>
      </c>
      <c r="J18" s="22" t="s">
        <v>1844</v>
      </c>
      <c r="K18" s="18" t="s">
        <v>1715</v>
      </c>
      <c r="L18" s="20" t="s">
        <v>205</v>
      </c>
      <c r="M18" s="23">
        <v>0</v>
      </c>
      <c r="N18" s="23">
        <v>25</v>
      </c>
      <c r="O18" s="23">
        <v>25</v>
      </c>
      <c r="P18" s="24">
        <f t="shared" si="2"/>
        <v>50</v>
      </c>
      <c r="Q18" s="23">
        <v>25</v>
      </c>
      <c r="R18" s="23">
        <v>25</v>
      </c>
      <c r="S18" s="23">
        <v>100</v>
      </c>
      <c r="T18" s="23">
        <v>23.83</v>
      </c>
      <c r="U18" s="23">
        <v>22</v>
      </c>
      <c r="V18" s="23">
        <v>45.83</v>
      </c>
      <c r="W18" s="25">
        <f t="shared" si="3"/>
        <v>0.91659999999999997</v>
      </c>
      <c r="X18" s="26">
        <f t="shared" si="4"/>
        <v>0.91659999999999997</v>
      </c>
      <c r="Y18" s="27">
        <f t="shared" si="5"/>
        <v>0.91659999999999997</v>
      </c>
      <c r="Z18" s="24" t="str">
        <f t="shared" si="6"/>
        <v>85% a 100%</v>
      </c>
      <c r="AA18" s="28">
        <v>2151066.9900000002</v>
      </c>
      <c r="AB18" s="28">
        <v>995650.42</v>
      </c>
      <c r="AC18" s="25">
        <f t="shared" si="7"/>
        <v>0.462863511284695</v>
      </c>
      <c r="AD18" s="26">
        <f t="shared" si="8"/>
        <v>0.462863511284695</v>
      </c>
      <c r="AE18" s="24" t="str">
        <f t="shared" si="9"/>
        <v>42,2% a 100%</v>
      </c>
      <c r="AF18" s="23" t="str">
        <f t="shared" si="1"/>
        <v>086001012000101</v>
      </c>
      <c r="AG18" s="28">
        <v>2151066.9899999998</v>
      </c>
      <c r="AH18" s="28">
        <v>995650.41999999993</v>
      </c>
      <c r="AI18" s="18" t="s">
        <v>1426</v>
      </c>
      <c r="AJ18" s="18" t="s">
        <v>909</v>
      </c>
      <c r="AK18" s="20" t="s">
        <v>1246</v>
      </c>
      <c r="AL18" s="20" t="s">
        <v>1531</v>
      </c>
      <c r="AM18" s="29">
        <v>2021</v>
      </c>
    </row>
    <row r="19" spans="1:39" s="30" customFormat="1" ht="89.25" x14ac:dyDescent="0.2">
      <c r="A19" s="20" t="s">
        <v>69</v>
      </c>
      <c r="B19" s="18" t="s">
        <v>239</v>
      </c>
      <c r="C19" s="18" t="s">
        <v>1943</v>
      </c>
      <c r="D19" s="19" t="s">
        <v>1831</v>
      </c>
      <c r="E19" s="19" t="s">
        <v>1440</v>
      </c>
      <c r="F19" s="18" t="s">
        <v>479</v>
      </c>
      <c r="G19" s="18" t="s">
        <v>479</v>
      </c>
      <c r="H19" s="19">
        <v>3</v>
      </c>
      <c r="I19" s="21">
        <v>7</v>
      </c>
      <c r="J19" s="22" t="s">
        <v>1846</v>
      </c>
      <c r="K19" s="18" t="s">
        <v>132</v>
      </c>
      <c r="L19" s="20" t="s">
        <v>310</v>
      </c>
      <c r="M19" s="23">
        <v>0</v>
      </c>
      <c r="N19" s="23">
        <v>25</v>
      </c>
      <c r="O19" s="23">
        <v>25</v>
      </c>
      <c r="P19" s="24">
        <f t="shared" si="2"/>
        <v>50</v>
      </c>
      <c r="Q19" s="23">
        <v>25</v>
      </c>
      <c r="R19" s="23">
        <v>25</v>
      </c>
      <c r="S19" s="23">
        <v>100</v>
      </c>
      <c r="T19" s="23">
        <v>25</v>
      </c>
      <c r="U19" s="23">
        <v>25</v>
      </c>
      <c r="V19" s="23">
        <v>50</v>
      </c>
      <c r="W19" s="25">
        <f t="shared" si="3"/>
        <v>1</v>
      </c>
      <c r="X19" s="26">
        <f t="shared" si="4"/>
        <v>1</v>
      </c>
      <c r="Y19" s="27">
        <f t="shared" si="5"/>
        <v>1</v>
      </c>
      <c r="Z19" s="24" t="str">
        <f t="shared" si="6"/>
        <v>85% a 100%</v>
      </c>
      <c r="AA19" s="28">
        <v>5393527.25</v>
      </c>
      <c r="AB19" s="28">
        <v>2254802.86</v>
      </c>
      <c r="AC19" s="25">
        <f t="shared" si="7"/>
        <v>0.41805719253573809</v>
      </c>
      <c r="AD19" s="26">
        <f t="shared" si="8"/>
        <v>0.41805719253573809</v>
      </c>
      <c r="AE19" s="24" t="str">
        <f t="shared" si="9"/>
        <v>34,7% a 42,1%</v>
      </c>
      <c r="AF19" s="23" t="str">
        <f t="shared" si="1"/>
        <v>096851111000101</v>
      </c>
      <c r="AG19" s="28">
        <v>6373422.25</v>
      </c>
      <c r="AH19" s="28">
        <v>2254802.86</v>
      </c>
      <c r="AI19" s="18" t="s">
        <v>948</v>
      </c>
      <c r="AJ19" s="18" t="s">
        <v>1161</v>
      </c>
      <c r="AK19" s="20" t="s">
        <v>976</v>
      </c>
      <c r="AL19" s="20" t="s">
        <v>291</v>
      </c>
      <c r="AM19" s="29">
        <v>2021</v>
      </c>
    </row>
    <row r="20" spans="1:39" s="30" customFormat="1" ht="89.25" x14ac:dyDescent="0.2">
      <c r="A20" s="20" t="s">
        <v>1770</v>
      </c>
      <c r="B20" s="18" t="s">
        <v>82</v>
      </c>
      <c r="C20" s="18" t="s">
        <v>1943</v>
      </c>
      <c r="D20" s="19" t="s">
        <v>1834</v>
      </c>
      <c r="E20" s="19" t="s">
        <v>1440</v>
      </c>
      <c r="F20" s="18" t="s">
        <v>479</v>
      </c>
      <c r="G20" s="18" t="s">
        <v>479</v>
      </c>
      <c r="H20" s="19">
        <v>3</v>
      </c>
      <c r="I20" s="21">
        <v>7</v>
      </c>
      <c r="J20" s="22" t="s">
        <v>1846</v>
      </c>
      <c r="K20" s="18" t="s">
        <v>132</v>
      </c>
      <c r="L20" s="20" t="s">
        <v>310</v>
      </c>
      <c r="M20" s="23">
        <v>0</v>
      </c>
      <c r="N20" s="23">
        <v>25</v>
      </c>
      <c r="O20" s="23">
        <v>25</v>
      </c>
      <c r="P20" s="24">
        <f t="shared" si="2"/>
        <v>50</v>
      </c>
      <c r="Q20" s="23">
        <v>25</v>
      </c>
      <c r="R20" s="23">
        <v>25</v>
      </c>
      <c r="S20" s="23">
        <v>100</v>
      </c>
      <c r="T20" s="23">
        <v>25</v>
      </c>
      <c r="U20" s="23">
        <v>25</v>
      </c>
      <c r="V20" s="23">
        <v>50</v>
      </c>
      <c r="W20" s="25">
        <f t="shared" si="3"/>
        <v>1</v>
      </c>
      <c r="X20" s="26">
        <f t="shared" si="4"/>
        <v>1</v>
      </c>
      <c r="Y20" s="27">
        <f t="shared" si="5"/>
        <v>1</v>
      </c>
      <c r="Z20" s="24" t="str">
        <f t="shared" si="6"/>
        <v>85% a 100%</v>
      </c>
      <c r="AA20" s="28">
        <v>1984092.82</v>
      </c>
      <c r="AB20" s="28">
        <v>969053.81</v>
      </c>
      <c r="AC20" s="25">
        <f t="shared" si="7"/>
        <v>0.48841153006138088</v>
      </c>
      <c r="AD20" s="26">
        <f t="shared" si="8"/>
        <v>0.48841153006138088</v>
      </c>
      <c r="AE20" s="24" t="str">
        <f t="shared" si="9"/>
        <v>42,2% a 100%</v>
      </c>
      <c r="AF20" s="23" t="str">
        <f t="shared" si="1"/>
        <v>136003402000101</v>
      </c>
      <c r="AG20" s="28">
        <v>1984092.8200000003</v>
      </c>
      <c r="AH20" s="28">
        <v>969053.80999999994</v>
      </c>
      <c r="AI20" s="18" t="s">
        <v>768</v>
      </c>
      <c r="AJ20" s="18" t="s">
        <v>1694</v>
      </c>
      <c r="AK20" s="20" t="s">
        <v>1337</v>
      </c>
      <c r="AL20" s="20" t="s">
        <v>96</v>
      </c>
      <c r="AM20" s="29">
        <v>2021</v>
      </c>
    </row>
    <row r="21" spans="1:39" s="30" customFormat="1" ht="63.75" x14ac:dyDescent="0.2">
      <c r="A21" s="20" t="s">
        <v>849</v>
      </c>
      <c r="B21" s="18" t="s">
        <v>555</v>
      </c>
      <c r="C21" s="18" t="s">
        <v>1943</v>
      </c>
      <c r="D21" s="19" t="s">
        <v>1835</v>
      </c>
      <c r="E21" s="19" t="s">
        <v>1440</v>
      </c>
      <c r="F21" s="18" t="s">
        <v>479</v>
      </c>
      <c r="G21" s="18" t="s">
        <v>479</v>
      </c>
      <c r="H21" s="19">
        <v>3</v>
      </c>
      <c r="I21" s="21">
        <v>7</v>
      </c>
      <c r="J21" s="22" t="s">
        <v>1846</v>
      </c>
      <c r="K21" s="18" t="s">
        <v>132</v>
      </c>
      <c r="L21" s="20" t="s">
        <v>205</v>
      </c>
      <c r="M21" s="23">
        <v>95.79</v>
      </c>
      <c r="N21" s="23">
        <v>25</v>
      </c>
      <c r="O21" s="23">
        <v>25</v>
      </c>
      <c r="P21" s="24">
        <f t="shared" si="2"/>
        <v>50</v>
      </c>
      <c r="Q21" s="23">
        <v>25</v>
      </c>
      <c r="R21" s="23">
        <v>25</v>
      </c>
      <c r="S21" s="23">
        <v>100</v>
      </c>
      <c r="T21" s="23">
        <v>23</v>
      </c>
      <c r="U21" s="23">
        <v>25</v>
      </c>
      <c r="V21" s="23">
        <v>48</v>
      </c>
      <c r="W21" s="25">
        <f t="shared" si="3"/>
        <v>0.96</v>
      </c>
      <c r="X21" s="26">
        <f t="shared" si="4"/>
        <v>0.96</v>
      </c>
      <c r="Y21" s="27">
        <f t="shared" si="5"/>
        <v>0.96</v>
      </c>
      <c r="Z21" s="24" t="str">
        <f t="shared" si="6"/>
        <v>85% a 100%</v>
      </c>
      <c r="AA21" s="28">
        <v>832692.01</v>
      </c>
      <c r="AB21" s="28">
        <v>397874.99</v>
      </c>
      <c r="AC21" s="25">
        <f t="shared" si="7"/>
        <v>0.47781771077640095</v>
      </c>
      <c r="AD21" s="26">
        <f t="shared" si="8"/>
        <v>0.47781771077640095</v>
      </c>
      <c r="AE21" s="24" t="str">
        <f t="shared" si="9"/>
        <v>42,2% a 100%</v>
      </c>
      <c r="AF21" s="23" t="str">
        <f t="shared" si="1"/>
        <v>076002606000101</v>
      </c>
      <c r="AG21" s="28">
        <v>832692.00999999989</v>
      </c>
      <c r="AH21" s="28">
        <v>397874.99000000005</v>
      </c>
      <c r="AI21" s="18" t="s">
        <v>587</v>
      </c>
      <c r="AJ21" s="18" t="s">
        <v>632</v>
      </c>
      <c r="AK21" s="20" t="s">
        <v>1205</v>
      </c>
      <c r="AL21" s="20" t="s">
        <v>536</v>
      </c>
      <c r="AM21" s="29">
        <v>2021</v>
      </c>
    </row>
    <row r="22" spans="1:39" s="30" customFormat="1" ht="51" x14ac:dyDescent="0.2">
      <c r="A22" s="20" t="s">
        <v>1220</v>
      </c>
      <c r="B22" s="18" t="s">
        <v>198</v>
      </c>
      <c r="C22" s="18" t="s">
        <v>1827</v>
      </c>
      <c r="D22" s="19" t="s">
        <v>1828</v>
      </c>
      <c r="E22" s="19" t="s">
        <v>1440</v>
      </c>
      <c r="F22" s="18" t="s">
        <v>479</v>
      </c>
      <c r="G22" s="18" t="s">
        <v>479</v>
      </c>
      <c r="H22" s="19">
        <v>3</v>
      </c>
      <c r="I22" s="21">
        <v>7</v>
      </c>
      <c r="J22" s="22" t="s">
        <v>1846</v>
      </c>
      <c r="K22" s="18" t="s">
        <v>340</v>
      </c>
      <c r="L22" s="20" t="s">
        <v>205</v>
      </c>
      <c r="M22" s="23">
        <v>0</v>
      </c>
      <c r="N22" s="23">
        <v>25</v>
      </c>
      <c r="O22" s="23">
        <v>25</v>
      </c>
      <c r="P22" s="24">
        <f t="shared" si="2"/>
        <v>50</v>
      </c>
      <c r="Q22" s="23">
        <v>25</v>
      </c>
      <c r="R22" s="23">
        <v>25</v>
      </c>
      <c r="S22" s="23">
        <v>100</v>
      </c>
      <c r="T22" s="23">
        <v>25</v>
      </c>
      <c r="U22" s="23">
        <v>25</v>
      </c>
      <c r="V22" s="23">
        <v>50</v>
      </c>
      <c r="W22" s="25">
        <f t="shared" si="3"/>
        <v>1</v>
      </c>
      <c r="X22" s="26">
        <f t="shared" si="4"/>
        <v>1</v>
      </c>
      <c r="Y22" s="27">
        <f t="shared" si="5"/>
        <v>1</v>
      </c>
      <c r="Z22" s="24" t="str">
        <f t="shared" si="6"/>
        <v>85% a 100%</v>
      </c>
      <c r="AA22" s="28">
        <v>7460292.0999999996</v>
      </c>
      <c r="AB22" s="28">
        <v>3393970.61</v>
      </c>
      <c r="AC22" s="25">
        <f t="shared" si="7"/>
        <v>0.45493803252020121</v>
      </c>
      <c r="AD22" s="26">
        <f t="shared" si="8"/>
        <v>0.45493803252020121</v>
      </c>
      <c r="AE22" s="24" t="str">
        <f t="shared" si="9"/>
        <v>42,2% a 100%</v>
      </c>
      <c r="AF22" s="23" t="str">
        <f t="shared" si="1"/>
        <v>176000589000101</v>
      </c>
      <c r="AG22" s="28">
        <v>10768769.85</v>
      </c>
      <c r="AH22" s="28">
        <v>4762830.0399999991</v>
      </c>
      <c r="AI22" s="18" t="s">
        <v>234</v>
      </c>
      <c r="AJ22" s="18" t="s">
        <v>1252</v>
      </c>
      <c r="AK22" s="20" t="s">
        <v>1518</v>
      </c>
      <c r="AL22" s="20" t="s">
        <v>1504</v>
      </c>
      <c r="AM22" s="29">
        <v>2021</v>
      </c>
    </row>
    <row r="23" spans="1:39" s="30" customFormat="1" ht="51" x14ac:dyDescent="0.2">
      <c r="A23" s="20" t="s">
        <v>895</v>
      </c>
      <c r="B23" s="18" t="s">
        <v>169</v>
      </c>
      <c r="C23" s="18" t="s">
        <v>1832</v>
      </c>
      <c r="D23" s="19" t="s">
        <v>1836</v>
      </c>
      <c r="E23" s="19" t="s">
        <v>1440</v>
      </c>
      <c r="F23" s="18" t="s">
        <v>479</v>
      </c>
      <c r="G23" s="18" t="s">
        <v>479</v>
      </c>
      <c r="H23" s="19">
        <v>3</v>
      </c>
      <c r="I23" s="21">
        <v>7</v>
      </c>
      <c r="J23" s="22" t="s">
        <v>1846</v>
      </c>
      <c r="K23" s="18" t="s">
        <v>132</v>
      </c>
      <c r="L23" s="20" t="s">
        <v>310</v>
      </c>
      <c r="M23" s="23">
        <v>0</v>
      </c>
      <c r="N23" s="23">
        <v>25</v>
      </c>
      <c r="O23" s="23">
        <v>25</v>
      </c>
      <c r="P23" s="24">
        <f t="shared" si="2"/>
        <v>50</v>
      </c>
      <c r="Q23" s="23">
        <v>25</v>
      </c>
      <c r="R23" s="23">
        <v>25</v>
      </c>
      <c r="S23" s="23">
        <v>100</v>
      </c>
      <c r="T23" s="23">
        <v>25</v>
      </c>
      <c r="U23" s="23">
        <v>25</v>
      </c>
      <c r="V23" s="23">
        <v>50</v>
      </c>
      <c r="W23" s="25">
        <f t="shared" si="3"/>
        <v>1</v>
      </c>
      <c r="X23" s="26">
        <f t="shared" si="4"/>
        <v>1</v>
      </c>
      <c r="Y23" s="27">
        <f t="shared" si="5"/>
        <v>1</v>
      </c>
      <c r="Z23" s="24" t="str">
        <f t="shared" si="6"/>
        <v>85% a 100%</v>
      </c>
      <c r="AA23" s="28">
        <v>113170.28</v>
      </c>
      <c r="AB23" s="28">
        <v>45438.38</v>
      </c>
      <c r="AC23" s="25">
        <f t="shared" si="7"/>
        <v>0.4015045292810091</v>
      </c>
      <c r="AD23" s="26">
        <f t="shared" si="8"/>
        <v>0.4015045292810091</v>
      </c>
      <c r="AE23" s="24" t="str">
        <f t="shared" si="9"/>
        <v>34,7% a 42,1%</v>
      </c>
      <c r="AF23" s="23" t="str">
        <f t="shared" si="1"/>
        <v>186000161000101</v>
      </c>
      <c r="AG23" s="28">
        <v>113170.28</v>
      </c>
      <c r="AH23" s="28">
        <v>45438.38</v>
      </c>
      <c r="AI23" s="18" t="s">
        <v>627</v>
      </c>
      <c r="AJ23" s="18" t="s">
        <v>505</v>
      </c>
      <c r="AK23" s="20" t="s">
        <v>1287</v>
      </c>
      <c r="AL23" s="20" t="s">
        <v>589</v>
      </c>
      <c r="AM23" s="29">
        <v>2021</v>
      </c>
    </row>
    <row r="24" spans="1:39" s="30" customFormat="1" ht="51" x14ac:dyDescent="0.2">
      <c r="A24" s="20" t="s">
        <v>1088</v>
      </c>
      <c r="B24" s="18" t="s">
        <v>1693</v>
      </c>
      <c r="C24" s="18" t="s">
        <v>1832</v>
      </c>
      <c r="D24" s="19" t="s">
        <v>1828</v>
      </c>
      <c r="E24" s="19" t="s">
        <v>1440</v>
      </c>
      <c r="F24" s="18" t="s">
        <v>479</v>
      </c>
      <c r="G24" s="18" t="s">
        <v>479</v>
      </c>
      <c r="H24" s="19">
        <v>3</v>
      </c>
      <c r="I24" s="21">
        <v>7</v>
      </c>
      <c r="J24" s="22" t="s">
        <v>1846</v>
      </c>
      <c r="K24" s="18" t="s">
        <v>132</v>
      </c>
      <c r="L24" s="20" t="s">
        <v>310</v>
      </c>
      <c r="M24" s="23">
        <v>100</v>
      </c>
      <c r="N24" s="23">
        <v>25</v>
      </c>
      <c r="O24" s="23">
        <v>25</v>
      </c>
      <c r="P24" s="24">
        <f t="shared" si="2"/>
        <v>50</v>
      </c>
      <c r="Q24" s="23">
        <v>25</v>
      </c>
      <c r="R24" s="23">
        <v>25</v>
      </c>
      <c r="S24" s="23">
        <v>100</v>
      </c>
      <c r="T24" s="23">
        <v>25</v>
      </c>
      <c r="U24" s="23">
        <v>25</v>
      </c>
      <c r="V24" s="23">
        <v>50</v>
      </c>
      <c r="W24" s="25">
        <f t="shared" si="3"/>
        <v>1</v>
      </c>
      <c r="X24" s="26">
        <f t="shared" si="4"/>
        <v>1</v>
      </c>
      <c r="Y24" s="27">
        <f t="shared" si="5"/>
        <v>1</v>
      </c>
      <c r="Z24" s="24" t="str">
        <f t="shared" si="6"/>
        <v>85% a 100%</v>
      </c>
      <c r="AA24" s="28">
        <v>4808515.0199999996</v>
      </c>
      <c r="AB24" s="28">
        <v>1791186.7</v>
      </c>
      <c r="AC24" s="25">
        <f t="shared" si="7"/>
        <v>0.37250308932174242</v>
      </c>
      <c r="AD24" s="26">
        <f t="shared" si="8"/>
        <v>0.37250308932174242</v>
      </c>
      <c r="AE24" s="24" t="str">
        <f t="shared" si="9"/>
        <v>34,7% a 42,1%</v>
      </c>
      <c r="AF24" s="23" t="str">
        <f t="shared" si="1"/>
        <v>176815752000101</v>
      </c>
      <c r="AG24" s="28">
        <v>4808515.0200000005</v>
      </c>
      <c r="AH24" s="28">
        <v>1791186.7</v>
      </c>
      <c r="AI24" s="18" t="s">
        <v>1132</v>
      </c>
      <c r="AJ24" s="18" t="s">
        <v>1132</v>
      </c>
      <c r="AK24" s="20" t="s">
        <v>56</v>
      </c>
      <c r="AL24" s="20" t="s">
        <v>1131</v>
      </c>
      <c r="AM24" s="29">
        <v>2021</v>
      </c>
    </row>
    <row r="25" spans="1:39" s="30" customFormat="1" ht="63.75" x14ac:dyDescent="0.2">
      <c r="A25" s="20" t="s">
        <v>271</v>
      </c>
      <c r="B25" s="18" t="s">
        <v>1070</v>
      </c>
      <c r="C25" s="18" t="s">
        <v>1837</v>
      </c>
      <c r="D25" s="19" t="s">
        <v>1828</v>
      </c>
      <c r="E25" s="19" t="s">
        <v>1440</v>
      </c>
      <c r="F25" s="18" t="s">
        <v>479</v>
      </c>
      <c r="G25" s="18" t="s">
        <v>479</v>
      </c>
      <c r="H25" s="19">
        <v>3</v>
      </c>
      <c r="I25" s="21">
        <v>9</v>
      </c>
      <c r="J25" s="22" t="s">
        <v>1848</v>
      </c>
      <c r="K25" s="18" t="s">
        <v>454</v>
      </c>
      <c r="L25" s="20" t="s">
        <v>1441</v>
      </c>
      <c r="M25" s="23">
        <v>6834</v>
      </c>
      <c r="N25" s="23">
        <v>25</v>
      </c>
      <c r="O25" s="23">
        <v>25</v>
      </c>
      <c r="P25" s="24">
        <f t="shared" si="2"/>
        <v>50</v>
      </c>
      <c r="Q25" s="23">
        <v>25</v>
      </c>
      <c r="R25" s="23">
        <v>25</v>
      </c>
      <c r="S25" s="23">
        <v>100</v>
      </c>
      <c r="T25" s="23">
        <v>25</v>
      </c>
      <c r="U25" s="23">
        <v>25</v>
      </c>
      <c r="V25" s="23">
        <v>50</v>
      </c>
      <c r="W25" s="25">
        <f t="shared" si="3"/>
        <v>1</v>
      </c>
      <c r="X25" s="26">
        <f t="shared" si="4"/>
        <v>1</v>
      </c>
      <c r="Y25" s="27">
        <f t="shared" si="5"/>
        <v>1</v>
      </c>
      <c r="Z25" s="24" t="str">
        <f t="shared" si="6"/>
        <v>85% a 100%</v>
      </c>
      <c r="AA25" s="28">
        <v>24546481.890000001</v>
      </c>
      <c r="AB25" s="28">
        <v>9724667.5700000003</v>
      </c>
      <c r="AC25" s="25">
        <f t="shared" si="7"/>
        <v>0.39617357850216961</v>
      </c>
      <c r="AD25" s="26">
        <f t="shared" si="8"/>
        <v>0.39617357850216961</v>
      </c>
      <c r="AE25" s="24" t="str">
        <f t="shared" si="9"/>
        <v>34,7% a 42,1%</v>
      </c>
      <c r="AF25" s="23" t="str">
        <f t="shared" si="1"/>
        <v>176819111000101</v>
      </c>
      <c r="AG25" s="28">
        <v>24546481.890000001</v>
      </c>
      <c r="AH25" s="28">
        <v>9724667.5700000022</v>
      </c>
      <c r="AI25" s="18" t="s">
        <v>866</v>
      </c>
      <c r="AJ25" s="18" t="s">
        <v>1307</v>
      </c>
      <c r="AK25" s="20" t="s">
        <v>366</v>
      </c>
      <c r="AL25" s="20" t="s">
        <v>314</v>
      </c>
      <c r="AM25" s="29">
        <v>2021</v>
      </c>
    </row>
    <row r="26" spans="1:39" s="30" customFormat="1" ht="102" x14ac:dyDescent="0.2">
      <c r="A26" s="20" t="s">
        <v>197</v>
      </c>
      <c r="B26" s="18" t="s">
        <v>1858</v>
      </c>
      <c r="C26" s="18" t="s">
        <v>1832</v>
      </c>
      <c r="D26" s="19" t="s">
        <v>1838</v>
      </c>
      <c r="E26" s="19" t="s">
        <v>1440</v>
      </c>
      <c r="F26" s="18" t="s">
        <v>479</v>
      </c>
      <c r="G26" s="18" t="s">
        <v>479</v>
      </c>
      <c r="H26" s="19">
        <v>3</v>
      </c>
      <c r="I26" s="21">
        <v>7</v>
      </c>
      <c r="J26" s="22" t="s">
        <v>1846</v>
      </c>
      <c r="K26" s="18" t="s">
        <v>132</v>
      </c>
      <c r="L26" s="20" t="s">
        <v>310</v>
      </c>
      <c r="M26" s="23">
        <v>0</v>
      </c>
      <c r="N26" s="23">
        <v>25</v>
      </c>
      <c r="O26" s="23">
        <v>25</v>
      </c>
      <c r="P26" s="24">
        <f t="shared" si="2"/>
        <v>50</v>
      </c>
      <c r="Q26" s="23">
        <v>25</v>
      </c>
      <c r="R26" s="23">
        <v>25</v>
      </c>
      <c r="S26" s="23">
        <v>100</v>
      </c>
      <c r="T26" s="23">
        <v>25</v>
      </c>
      <c r="U26" s="23">
        <v>25</v>
      </c>
      <c r="V26" s="23">
        <v>50</v>
      </c>
      <c r="W26" s="25">
        <f t="shared" si="3"/>
        <v>1</v>
      </c>
      <c r="X26" s="26">
        <f t="shared" si="4"/>
        <v>1</v>
      </c>
      <c r="Y26" s="27">
        <f t="shared" si="5"/>
        <v>1</v>
      </c>
      <c r="Z26" s="24" t="str">
        <f t="shared" si="6"/>
        <v>85% a 100%</v>
      </c>
      <c r="AA26" s="28">
        <v>416952.1</v>
      </c>
      <c r="AB26" s="28">
        <v>218498.62</v>
      </c>
      <c r="AC26" s="25">
        <f t="shared" si="7"/>
        <v>0.52403770121316096</v>
      </c>
      <c r="AD26" s="26">
        <f t="shared" si="8"/>
        <v>0.52403770121316096</v>
      </c>
      <c r="AE26" s="24" t="str">
        <f t="shared" si="9"/>
        <v>42,2% a 100%</v>
      </c>
      <c r="AF26" s="23" t="str">
        <f t="shared" si="1"/>
        <v>016004626000101</v>
      </c>
      <c r="AG26" s="28">
        <v>416952.1</v>
      </c>
      <c r="AH26" s="28">
        <v>218498.62000000002</v>
      </c>
      <c r="AI26" s="18" t="s">
        <v>835</v>
      </c>
      <c r="AJ26" s="18" t="s">
        <v>1041</v>
      </c>
      <c r="AK26" s="20" t="s">
        <v>1092</v>
      </c>
      <c r="AL26" s="20" t="s">
        <v>1729</v>
      </c>
      <c r="AM26" s="29">
        <v>2021</v>
      </c>
    </row>
    <row r="27" spans="1:39" s="30" customFormat="1" ht="102" x14ac:dyDescent="0.2">
      <c r="A27" s="20" t="s">
        <v>1706</v>
      </c>
      <c r="B27" s="18" t="s">
        <v>373</v>
      </c>
      <c r="C27" s="18" t="s">
        <v>1943</v>
      </c>
      <c r="D27" s="19" t="s">
        <v>1831</v>
      </c>
      <c r="E27" s="19" t="s">
        <v>1440</v>
      </c>
      <c r="F27" s="18" t="s">
        <v>479</v>
      </c>
      <c r="G27" s="18" t="s">
        <v>479</v>
      </c>
      <c r="H27" s="19">
        <v>3</v>
      </c>
      <c r="I27" s="21">
        <v>7</v>
      </c>
      <c r="J27" s="22" t="s">
        <v>1846</v>
      </c>
      <c r="K27" s="18" t="s">
        <v>454</v>
      </c>
      <c r="L27" s="20" t="s">
        <v>205</v>
      </c>
      <c r="M27" s="23">
        <v>98.04</v>
      </c>
      <c r="N27" s="23">
        <v>25</v>
      </c>
      <c r="O27" s="23">
        <v>25</v>
      </c>
      <c r="P27" s="24">
        <f t="shared" si="2"/>
        <v>50</v>
      </c>
      <c r="Q27" s="23">
        <v>25</v>
      </c>
      <c r="R27" s="23">
        <v>25</v>
      </c>
      <c r="S27" s="23">
        <v>100</v>
      </c>
      <c r="T27" s="23">
        <v>22.8</v>
      </c>
      <c r="U27" s="23">
        <v>23.53</v>
      </c>
      <c r="V27" s="23">
        <v>46.33</v>
      </c>
      <c r="W27" s="25">
        <f t="shared" si="3"/>
        <v>0.92659999999999998</v>
      </c>
      <c r="X27" s="26">
        <f t="shared" si="4"/>
        <v>0.92659999999999998</v>
      </c>
      <c r="Y27" s="27">
        <f t="shared" si="5"/>
        <v>0.92659999999999998</v>
      </c>
      <c r="Z27" s="24" t="str">
        <f t="shared" si="6"/>
        <v>85% a 100%</v>
      </c>
      <c r="AA27" s="28">
        <v>5069057.99</v>
      </c>
      <c r="AB27" s="28">
        <v>2379008.8199999998</v>
      </c>
      <c r="AC27" s="25">
        <f t="shared" si="7"/>
        <v>0.46931970884791552</v>
      </c>
      <c r="AD27" s="26">
        <f t="shared" si="8"/>
        <v>0.46931970884791552</v>
      </c>
      <c r="AE27" s="24" t="str">
        <f t="shared" si="9"/>
        <v>42,2% a 100%</v>
      </c>
      <c r="AF27" s="23" t="str">
        <f t="shared" si="1"/>
        <v>096858957000101</v>
      </c>
      <c r="AG27" s="28">
        <v>5069057.9899999993</v>
      </c>
      <c r="AH27" s="28">
        <v>2379008.8199999998</v>
      </c>
      <c r="AI27" s="18" t="s">
        <v>558</v>
      </c>
      <c r="AJ27" s="18" t="s">
        <v>55</v>
      </c>
      <c r="AK27" s="20" t="s">
        <v>1503</v>
      </c>
      <c r="AL27" s="20" t="s">
        <v>746</v>
      </c>
      <c r="AM27" s="29">
        <v>2021</v>
      </c>
    </row>
    <row r="28" spans="1:39" s="30" customFormat="1" ht="51" x14ac:dyDescent="0.2">
      <c r="A28" s="20" t="s">
        <v>1181</v>
      </c>
      <c r="B28" s="18" t="s">
        <v>14</v>
      </c>
      <c r="C28" s="18" t="s">
        <v>1832</v>
      </c>
      <c r="D28" s="19" t="s">
        <v>1828</v>
      </c>
      <c r="E28" s="19" t="s">
        <v>1440</v>
      </c>
      <c r="F28" s="18" t="s">
        <v>479</v>
      </c>
      <c r="G28" s="18" t="s">
        <v>479</v>
      </c>
      <c r="H28" s="19">
        <v>3</v>
      </c>
      <c r="I28" s="21">
        <v>7</v>
      </c>
      <c r="J28" s="22" t="s">
        <v>1846</v>
      </c>
      <c r="K28" s="18" t="s">
        <v>454</v>
      </c>
      <c r="L28" s="20" t="s">
        <v>205</v>
      </c>
      <c r="M28" s="23">
        <v>0</v>
      </c>
      <c r="N28" s="23">
        <v>25</v>
      </c>
      <c r="O28" s="23">
        <v>25</v>
      </c>
      <c r="P28" s="24">
        <f t="shared" si="2"/>
        <v>50</v>
      </c>
      <c r="Q28" s="23">
        <v>25</v>
      </c>
      <c r="R28" s="23">
        <v>25</v>
      </c>
      <c r="S28" s="23">
        <v>100</v>
      </c>
      <c r="T28" s="23">
        <v>25</v>
      </c>
      <c r="U28" s="23">
        <v>25</v>
      </c>
      <c r="V28" s="23">
        <v>50</v>
      </c>
      <c r="W28" s="25">
        <f t="shared" si="3"/>
        <v>1</v>
      </c>
      <c r="X28" s="26">
        <f t="shared" si="4"/>
        <v>1</v>
      </c>
      <c r="Y28" s="27">
        <f t="shared" si="5"/>
        <v>1</v>
      </c>
      <c r="Z28" s="24" t="str">
        <f t="shared" si="6"/>
        <v>85% a 100%</v>
      </c>
      <c r="AA28" s="28">
        <v>155541.31</v>
      </c>
      <c r="AB28" s="28">
        <v>64758.68</v>
      </c>
      <c r="AC28" s="25">
        <f t="shared" si="7"/>
        <v>0.41634392818216587</v>
      </c>
      <c r="AD28" s="26">
        <f t="shared" si="8"/>
        <v>0.41634392818216587</v>
      </c>
      <c r="AE28" s="24" t="str">
        <f t="shared" si="9"/>
        <v>34,7% a 42,1%</v>
      </c>
      <c r="AF28" s="23" t="str">
        <f t="shared" si="1"/>
        <v>176815590000101</v>
      </c>
      <c r="AG28" s="28">
        <v>155541.31</v>
      </c>
      <c r="AH28" s="28">
        <v>64758.680000000008</v>
      </c>
      <c r="AI28" s="18" t="s">
        <v>994</v>
      </c>
      <c r="AJ28" s="18" t="s">
        <v>994</v>
      </c>
      <c r="AK28" s="20" t="s">
        <v>411</v>
      </c>
      <c r="AL28" s="20" t="s">
        <v>22</v>
      </c>
      <c r="AM28" s="29">
        <v>2021</v>
      </c>
    </row>
    <row r="29" spans="1:39" s="30" customFormat="1" ht="89.25" x14ac:dyDescent="0.2">
      <c r="A29" s="20" t="s">
        <v>270</v>
      </c>
      <c r="B29" s="18" t="s">
        <v>902</v>
      </c>
      <c r="C29" s="18" t="s">
        <v>1832</v>
      </c>
      <c r="D29" s="19" t="s">
        <v>1828</v>
      </c>
      <c r="E29" s="19" t="s">
        <v>1440</v>
      </c>
      <c r="F29" s="18" t="s">
        <v>479</v>
      </c>
      <c r="G29" s="18" t="s">
        <v>479</v>
      </c>
      <c r="H29" s="19">
        <v>3</v>
      </c>
      <c r="I29" s="21">
        <v>7</v>
      </c>
      <c r="J29" s="22" t="s">
        <v>1846</v>
      </c>
      <c r="K29" s="18" t="s">
        <v>454</v>
      </c>
      <c r="L29" s="20" t="s">
        <v>205</v>
      </c>
      <c r="M29" s="23">
        <v>0</v>
      </c>
      <c r="N29" s="23">
        <v>25</v>
      </c>
      <c r="O29" s="23">
        <v>25</v>
      </c>
      <c r="P29" s="24">
        <f t="shared" si="2"/>
        <v>50</v>
      </c>
      <c r="Q29" s="23">
        <v>25</v>
      </c>
      <c r="R29" s="23">
        <v>25</v>
      </c>
      <c r="S29" s="23">
        <v>100</v>
      </c>
      <c r="T29" s="23">
        <v>25</v>
      </c>
      <c r="U29" s="23">
        <v>22.07</v>
      </c>
      <c r="V29" s="23">
        <v>47.07</v>
      </c>
      <c r="W29" s="25">
        <f t="shared" si="3"/>
        <v>0.94140000000000001</v>
      </c>
      <c r="X29" s="26">
        <f t="shared" si="4"/>
        <v>0.94140000000000001</v>
      </c>
      <c r="Y29" s="27">
        <f t="shared" si="5"/>
        <v>0.94140000000000001</v>
      </c>
      <c r="Z29" s="24" t="str">
        <f t="shared" si="6"/>
        <v>85% a 100%</v>
      </c>
      <c r="AA29" s="28">
        <v>2051583.86</v>
      </c>
      <c r="AB29" s="28">
        <v>601796.53</v>
      </c>
      <c r="AC29" s="25">
        <f t="shared" si="7"/>
        <v>0.29333264982889856</v>
      </c>
      <c r="AD29" s="26">
        <f t="shared" si="8"/>
        <v>0.29333264982889856</v>
      </c>
      <c r="AE29" s="24" t="str">
        <f t="shared" si="9"/>
        <v>0% a 34,69%</v>
      </c>
      <c r="AF29" s="23" t="str">
        <f t="shared" si="1"/>
        <v>176816082000101</v>
      </c>
      <c r="AG29" s="28">
        <v>3503504.45</v>
      </c>
      <c r="AH29" s="28">
        <v>1304619.9899999998</v>
      </c>
      <c r="AI29" s="18" t="s">
        <v>383</v>
      </c>
      <c r="AJ29" s="18" t="s">
        <v>1742</v>
      </c>
      <c r="AK29" s="20" t="s">
        <v>1312</v>
      </c>
      <c r="AL29" s="20" t="s">
        <v>1310</v>
      </c>
      <c r="AM29" s="29">
        <v>2021</v>
      </c>
    </row>
    <row r="30" spans="1:39" s="30" customFormat="1" ht="51" x14ac:dyDescent="0.2">
      <c r="A30" s="20" t="s">
        <v>209</v>
      </c>
      <c r="B30" s="18" t="s">
        <v>175</v>
      </c>
      <c r="C30" s="18" t="s">
        <v>1832</v>
      </c>
      <c r="D30" s="19" t="s">
        <v>1828</v>
      </c>
      <c r="E30" s="19" t="s">
        <v>1440</v>
      </c>
      <c r="F30" s="18" t="s">
        <v>479</v>
      </c>
      <c r="G30" s="18" t="s">
        <v>479</v>
      </c>
      <c r="H30" s="19">
        <v>3</v>
      </c>
      <c r="I30" s="21">
        <v>7</v>
      </c>
      <c r="J30" s="22" t="s">
        <v>1846</v>
      </c>
      <c r="K30" s="18" t="s">
        <v>454</v>
      </c>
      <c r="L30" s="20" t="s">
        <v>125</v>
      </c>
      <c r="M30" s="23">
        <v>0</v>
      </c>
      <c r="N30" s="23">
        <v>25</v>
      </c>
      <c r="O30" s="23">
        <v>25</v>
      </c>
      <c r="P30" s="24">
        <f t="shared" si="2"/>
        <v>50</v>
      </c>
      <c r="Q30" s="23">
        <v>25</v>
      </c>
      <c r="R30" s="23">
        <v>25</v>
      </c>
      <c r="S30" s="23">
        <v>100</v>
      </c>
      <c r="T30" s="23">
        <v>25</v>
      </c>
      <c r="U30" s="23">
        <v>25</v>
      </c>
      <c r="V30" s="23">
        <v>50</v>
      </c>
      <c r="W30" s="25">
        <f t="shared" si="3"/>
        <v>1</v>
      </c>
      <c r="X30" s="26">
        <f t="shared" si="4"/>
        <v>1</v>
      </c>
      <c r="Y30" s="27">
        <f t="shared" si="5"/>
        <v>1</v>
      </c>
      <c r="Z30" s="24" t="str">
        <f t="shared" si="6"/>
        <v>85% a 100%</v>
      </c>
      <c r="AA30" s="28">
        <v>3042197.12</v>
      </c>
      <c r="AB30" s="28">
        <v>1126265.32</v>
      </c>
      <c r="AC30" s="25">
        <f t="shared" si="7"/>
        <v>0.37021444553862443</v>
      </c>
      <c r="AD30" s="26">
        <f t="shared" si="8"/>
        <v>0.37021444553862443</v>
      </c>
      <c r="AE30" s="24" t="str">
        <f t="shared" si="9"/>
        <v>34,7% a 42,1%</v>
      </c>
      <c r="AF30" s="23" t="str">
        <f t="shared" si="1"/>
        <v>176816341000101</v>
      </c>
      <c r="AG30" s="28">
        <v>3042197.12</v>
      </c>
      <c r="AH30" s="28">
        <v>1126265.32</v>
      </c>
      <c r="AI30" s="18" t="s">
        <v>716</v>
      </c>
      <c r="AJ30" s="18" t="s">
        <v>498</v>
      </c>
      <c r="AK30" s="20" t="s">
        <v>733</v>
      </c>
      <c r="AL30" s="20" t="s">
        <v>219</v>
      </c>
      <c r="AM30" s="29">
        <v>2021</v>
      </c>
    </row>
    <row r="31" spans="1:39" s="30" customFormat="1" ht="51" x14ac:dyDescent="0.2">
      <c r="A31" s="20" t="s">
        <v>974</v>
      </c>
      <c r="B31" s="18" t="s">
        <v>1366</v>
      </c>
      <c r="C31" s="18" t="s">
        <v>1943</v>
      </c>
      <c r="D31" s="19" t="s">
        <v>1830</v>
      </c>
      <c r="E31" s="19" t="s">
        <v>1440</v>
      </c>
      <c r="F31" s="18" t="s">
        <v>479</v>
      </c>
      <c r="G31" s="18" t="s">
        <v>479</v>
      </c>
      <c r="H31" s="19">
        <v>3</v>
      </c>
      <c r="I31" s="21">
        <v>7</v>
      </c>
      <c r="J31" s="22" t="s">
        <v>1846</v>
      </c>
      <c r="K31" s="18" t="s">
        <v>454</v>
      </c>
      <c r="L31" s="20" t="s">
        <v>205</v>
      </c>
      <c r="M31" s="23">
        <v>97</v>
      </c>
      <c r="N31" s="23">
        <v>15</v>
      </c>
      <c r="O31" s="23">
        <v>30</v>
      </c>
      <c r="P31" s="24">
        <f t="shared" si="2"/>
        <v>45</v>
      </c>
      <c r="Q31" s="23">
        <v>35</v>
      </c>
      <c r="R31" s="23">
        <v>20</v>
      </c>
      <c r="S31" s="23">
        <v>100</v>
      </c>
      <c r="T31" s="23">
        <v>19.079999999999998</v>
      </c>
      <c r="U31" s="23">
        <v>25</v>
      </c>
      <c r="V31" s="23">
        <v>44.08</v>
      </c>
      <c r="W31" s="25">
        <f t="shared" si="3"/>
        <v>0.97955555555555551</v>
      </c>
      <c r="X31" s="26">
        <f t="shared" si="4"/>
        <v>0.97955555555555551</v>
      </c>
      <c r="Y31" s="27">
        <f t="shared" si="5"/>
        <v>0.97955555555555551</v>
      </c>
      <c r="Z31" s="24" t="str">
        <f t="shared" si="6"/>
        <v>85% a 100%</v>
      </c>
      <c r="AA31" s="28">
        <v>7858345.1799999997</v>
      </c>
      <c r="AB31" s="28">
        <v>2987508.36</v>
      </c>
      <c r="AC31" s="25">
        <f t="shared" si="7"/>
        <v>0.38017016198313652</v>
      </c>
      <c r="AD31" s="26">
        <f t="shared" si="8"/>
        <v>0.38017016198313652</v>
      </c>
      <c r="AE31" s="24" t="str">
        <f t="shared" si="9"/>
        <v>34,7% a 42,1%</v>
      </c>
      <c r="AF31" s="23" t="str">
        <f t="shared" si="1"/>
        <v>206001674000101</v>
      </c>
      <c r="AG31" s="28">
        <v>7858345.1800000006</v>
      </c>
      <c r="AH31" s="28">
        <v>2987508.3600000003</v>
      </c>
      <c r="AI31" s="18" t="s">
        <v>721</v>
      </c>
      <c r="AJ31" s="18" t="s">
        <v>868</v>
      </c>
      <c r="AK31" s="20" t="s">
        <v>1009</v>
      </c>
      <c r="AL31" s="20" t="s">
        <v>537</v>
      </c>
      <c r="AM31" s="29">
        <v>2021</v>
      </c>
    </row>
    <row r="32" spans="1:39" s="30" customFormat="1" ht="127.5" x14ac:dyDescent="0.2">
      <c r="A32" s="20" t="s">
        <v>97</v>
      </c>
      <c r="B32" s="18" t="s">
        <v>1277</v>
      </c>
      <c r="C32" s="18" t="s">
        <v>1832</v>
      </c>
      <c r="D32" s="19" t="s">
        <v>1828</v>
      </c>
      <c r="E32" s="19" t="s">
        <v>1440</v>
      </c>
      <c r="F32" s="18" t="s">
        <v>479</v>
      </c>
      <c r="G32" s="18" t="s">
        <v>479</v>
      </c>
      <c r="H32" s="19">
        <v>3</v>
      </c>
      <c r="I32" s="21">
        <v>7</v>
      </c>
      <c r="J32" s="22" t="s">
        <v>1846</v>
      </c>
      <c r="K32" s="18" t="s">
        <v>340</v>
      </c>
      <c r="L32" s="20" t="s">
        <v>205</v>
      </c>
      <c r="M32" s="23">
        <v>0</v>
      </c>
      <c r="N32" s="23">
        <v>25</v>
      </c>
      <c r="O32" s="23">
        <v>25</v>
      </c>
      <c r="P32" s="24">
        <f t="shared" si="2"/>
        <v>50</v>
      </c>
      <c r="Q32" s="23">
        <v>25</v>
      </c>
      <c r="R32" s="23">
        <v>25</v>
      </c>
      <c r="S32" s="23">
        <v>100</v>
      </c>
      <c r="T32" s="23">
        <v>25</v>
      </c>
      <c r="U32" s="23">
        <v>25</v>
      </c>
      <c r="V32" s="23">
        <v>50</v>
      </c>
      <c r="W32" s="25">
        <f t="shared" si="3"/>
        <v>1</v>
      </c>
      <c r="X32" s="26">
        <f t="shared" si="4"/>
        <v>1</v>
      </c>
      <c r="Y32" s="27">
        <f t="shared" si="5"/>
        <v>1</v>
      </c>
      <c r="Z32" s="24" t="str">
        <f t="shared" si="6"/>
        <v>85% a 100%</v>
      </c>
      <c r="AA32" s="28">
        <v>7472272.6200000001</v>
      </c>
      <c r="AB32" s="28">
        <v>3159748.43</v>
      </c>
      <c r="AC32" s="25">
        <f t="shared" si="7"/>
        <v>0.42286310881414285</v>
      </c>
      <c r="AD32" s="26">
        <f t="shared" si="8"/>
        <v>0.42286310881414285</v>
      </c>
      <c r="AE32" s="24" t="str">
        <f t="shared" si="9"/>
        <v>42,2% a 100%</v>
      </c>
      <c r="AF32" s="23" t="str">
        <f t="shared" si="1"/>
        <v>176814772000101</v>
      </c>
      <c r="AG32" s="28">
        <v>7472272.6199999992</v>
      </c>
      <c r="AH32" s="28">
        <v>3159748.4299999997</v>
      </c>
      <c r="AI32" s="18" t="s">
        <v>740</v>
      </c>
      <c r="AJ32" s="18" t="s">
        <v>1360</v>
      </c>
      <c r="AK32" s="20" t="s">
        <v>247</v>
      </c>
      <c r="AL32" s="20" t="s">
        <v>142</v>
      </c>
      <c r="AM32" s="29">
        <v>2021</v>
      </c>
    </row>
    <row r="33" spans="1:39" s="30" customFormat="1" ht="89.25" x14ac:dyDescent="0.2">
      <c r="A33" s="20" t="s">
        <v>33</v>
      </c>
      <c r="B33" s="18" t="s">
        <v>1859</v>
      </c>
      <c r="C33" s="18" t="s">
        <v>1832</v>
      </c>
      <c r="D33" s="19" t="s">
        <v>1828</v>
      </c>
      <c r="E33" s="19" t="s">
        <v>1440</v>
      </c>
      <c r="F33" s="18" t="s">
        <v>479</v>
      </c>
      <c r="G33" s="18" t="s">
        <v>479</v>
      </c>
      <c r="H33" s="19">
        <v>3</v>
      </c>
      <c r="I33" s="21">
        <v>7</v>
      </c>
      <c r="J33" s="22" t="s">
        <v>1846</v>
      </c>
      <c r="K33" s="18" t="s">
        <v>454</v>
      </c>
      <c r="L33" s="20" t="s">
        <v>205</v>
      </c>
      <c r="M33" s="23">
        <v>100</v>
      </c>
      <c r="N33" s="23">
        <v>25</v>
      </c>
      <c r="O33" s="23">
        <v>25</v>
      </c>
      <c r="P33" s="24">
        <f t="shared" si="2"/>
        <v>50</v>
      </c>
      <c r="Q33" s="23">
        <v>25</v>
      </c>
      <c r="R33" s="23">
        <v>25</v>
      </c>
      <c r="S33" s="23">
        <v>100</v>
      </c>
      <c r="T33" s="23">
        <v>25</v>
      </c>
      <c r="U33" s="23">
        <v>25</v>
      </c>
      <c r="V33" s="23">
        <v>50</v>
      </c>
      <c r="W33" s="25">
        <f t="shared" si="3"/>
        <v>1</v>
      </c>
      <c r="X33" s="26">
        <f t="shared" si="4"/>
        <v>1</v>
      </c>
      <c r="Y33" s="27">
        <f t="shared" si="5"/>
        <v>1</v>
      </c>
      <c r="Z33" s="24" t="str">
        <f t="shared" si="6"/>
        <v>85% a 100%</v>
      </c>
      <c r="AA33" s="28">
        <v>1649983.23</v>
      </c>
      <c r="AB33" s="28">
        <v>762681.57</v>
      </c>
      <c r="AC33" s="25">
        <f t="shared" si="7"/>
        <v>0.46223595254359034</v>
      </c>
      <c r="AD33" s="26">
        <f t="shared" si="8"/>
        <v>0.46223595254359034</v>
      </c>
      <c r="AE33" s="24" t="str">
        <f t="shared" si="9"/>
        <v>42,2% a 100%</v>
      </c>
      <c r="AF33" s="23" t="str">
        <f t="shared" si="1"/>
        <v>176817461000101</v>
      </c>
      <c r="AG33" s="28">
        <v>1649983.23</v>
      </c>
      <c r="AH33" s="28">
        <v>762681.57000000007</v>
      </c>
      <c r="AI33" s="18" t="s">
        <v>1116</v>
      </c>
      <c r="AJ33" s="18" t="s">
        <v>1650</v>
      </c>
      <c r="AK33" s="20" t="s">
        <v>1759</v>
      </c>
      <c r="AL33" s="20" t="s">
        <v>1688</v>
      </c>
      <c r="AM33" s="29">
        <v>2021</v>
      </c>
    </row>
    <row r="34" spans="1:39" s="30" customFormat="1" ht="89.25" x14ac:dyDescent="0.2">
      <c r="A34" s="20" t="s">
        <v>1073</v>
      </c>
      <c r="B34" s="18" t="s">
        <v>260</v>
      </c>
      <c r="C34" s="18" t="s">
        <v>1832</v>
      </c>
      <c r="D34" s="19" t="s">
        <v>1828</v>
      </c>
      <c r="E34" s="19" t="s">
        <v>1440</v>
      </c>
      <c r="F34" s="18" t="s">
        <v>479</v>
      </c>
      <c r="G34" s="18" t="s">
        <v>479</v>
      </c>
      <c r="H34" s="19">
        <v>3</v>
      </c>
      <c r="I34" s="21">
        <v>7</v>
      </c>
      <c r="J34" s="22" t="s">
        <v>1846</v>
      </c>
      <c r="K34" s="18" t="s">
        <v>340</v>
      </c>
      <c r="L34" s="20" t="s">
        <v>205</v>
      </c>
      <c r="M34" s="23">
        <v>0</v>
      </c>
      <c r="N34" s="23">
        <v>25</v>
      </c>
      <c r="O34" s="23">
        <v>25</v>
      </c>
      <c r="P34" s="24">
        <f t="shared" si="2"/>
        <v>50</v>
      </c>
      <c r="Q34" s="23">
        <v>25</v>
      </c>
      <c r="R34" s="23">
        <v>25</v>
      </c>
      <c r="S34" s="23">
        <v>100</v>
      </c>
      <c r="T34" s="23">
        <v>25</v>
      </c>
      <c r="U34" s="23">
        <v>25</v>
      </c>
      <c r="V34" s="23">
        <v>50</v>
      </c>
      <c r="W34" s="25">
        <f t="shared" si="3"/>
        <v>1</v>
      </c>
      <c r="X34" s="26">
        <f t="shared" si="4"/>
        <v>1</v>
      </c>
      <c r="Y34" s="27">
        <f t="shared" si="5"/>
        <v>1</v>
      </c>
      <c r="Z34" s="24" t="str">
        <f t="shared" si="6"/>
        <v>85% a 100%</v>
      </c>
      <c r="AA34" s="28">
        <v>503372.05</v>
      </c>
      <c r="AB34" s="28">
        <v>217282.82</v>
      </c>
      <c r="AC34" s="25">
        <f t="shared" si="7"/>
        <v>0.43165451876003053</v>
      </c>
      <c r="AD34" s="26">
        <f t="shared" si="8"/>
        <v>0.43165451876003053</v>
      </c>
      <c r="AE34" s="24" t="str">
        <f t="shared" si="9"/>
        <v>42,2% a 100%</v>
      </c>
      <c r="AF34" s="23" t="str">
        <f t="shared" si="1"/>
        <v>176816066000101</v>
      </c>
      <c r="AG34" s="28">
        <v>503372.05000000005</v>
      </c>
      <c r="AH34" s="28">
        <v>217282.82</v>
      </c>
      <c r="AI34" s="18" t="s">
        <v>126</v>
      </c>
      <c r="AJ34" s="18" t="s">
        <v>663</v>
      </c>
      <c r="AK34" s="20" t="s">
        <v>434</v>
      </c>
      <c r="AL34" s="20" t="s">
        <v>568</v>
      </c>
      <c r="AM34" s="29">
        <v>2021</v>
      </c>
    </row>
    <row r="35" spans="1:39" s="30" customFormat="1" ht="51" x14ac:dyDescent="0.2">
      <c r="A35" s="20" t="s">
        <v>1467</v>
      </c>
      <c r="B35" s="18" t="s">
        <v>1860</v>
      </c>
      <c r="C35" s="18" t="s">
        <v>1832</v>
      </c>
      <c r="D35" s="19" t="s">
        <v>1828</v>
      </c>
      <c r="E35" s="19" t="s">
        <v>1440</v>
      </c>
      <c r="F35" s="18" t="s">
        <v>479</v>
      </c>
      <c r="G35" s="18" t="s">
        <v>479</v>
      </c>
      <c r="H35" s="19">
        <v>3</v>
      </c>
      <c r="I35" s="21">
        <v>7</v>
      </c>
      <c r="J35" s="22" t="s">
        <v>1846</v>
      </c>
      <c r="K35" s="18" t="s">
        <v>454</v>
      </c>
      <c r="L35" s="20" t="s">
        <v>125</v>
      </c>
      <c r="M35" s="23">
        <v>97.91</v>
      </c>
      <c r="N35" s="23">
        <v>25</v>
      </c>
      <c r="O35" s="23">
        <v>25</v>
      </c>
      <c r="P35" s="24">
        <f t="shared" si="2"/>
        <v>50</v>
      </c>
      <c r="Q35" s="23">
        <v>25</v>
      </c>
      <c r="R35" s="23">
        <v>25</v>
      </c>
      <c r="S35" s="23">
        <v>100</v>
      </c>
      <c r="T35" s="23">
        <v>20.89</v>
      </c>
      <c r="U35" s="23">
        <v>22.3</v>
      </c>
      <c r="V35" s="23">
        <v>43.19</v>
      </c>
      <c r="W35" s="25">
        <f t="shared" si="3"/>
        <v>0.8637999999999999</v>
      </c>
      <c r="X35" s="26">
        <f t="shared" si="4"/>
        <v>0.8637999999999999</v>
      </c>
      <c r="Y35" s="27">
        <f t="shared" si="5"/>
        <v>0.8637999999999999</v>
      </c>
      <c r="Z35" s="24" t="str">
        <f t="shared" si="6"/>
        <v>85% a 100%</v>
      </c>
      <c r="AA35" s="28">
        <v>876944.75</v>
      </c>
      <c r="AB35" s="28">
        <v>378789.17</v>
      </c>
      <c r="AC35" s="25">
        <f t="shared" si="7"/>
        <v>0.43194188687485724</v>
      </c>
      <c r="AD35" s="26">
        <f t="shared" si="8"/>
        <v>0.43194188687485724</v>
      </c>
      <c r="AE35" s="24" t="str">
        <f t="shared" si="9"/>
        <v>42,2% a 100%</v>
      </c>
      <c r="AF35" s="23" t="str">
        <f t="shared" si="1"/>
        <v>176805315000101</v>
      </c>
      <c r="AG35" s="28">
        <v>876944.75000000012</v>
      </c>
      <c r="AH35" s="28">
        <v>378789.17</v>
      </c>
      <c r="AI35" s="18" t="s">
        <v>309</v>
      </c>
      <c r="AJ35" s="18" t="s">
        <v>309</v>
      </c>
      <c r="AK35" s="20" t="s">
        <v>478</v>
      </c>
      <c r="AL35" s="20" t="s">
        <v>642</v>
      </c>
      <c r="AM35" s="29">
        <v>2021</v>
      </c>
    </row>
    <row r="36" spans="1:39" s="30" customFormat="1" ht="51" x14ac:dyDescent="0.2">
      <c r="A36" s="20" t="s">
        <v>1069</v>
      </c>
      <c r="B36" s="18" t="s">
        <v>1861</v>
      </c>
      <c r="C36" s="18" t="s">
        <v>1832</v>
      </c>
      <c r="D36" s="19" t="s">
        <v>1828</v>
      </c>
      <c r="E36" s="19" t="s">
        <v>1440</v>
      </c>
      <c r="F36" s="18" t="s">
        <v>479</v>
      </c>
      <c r="G36" s="18" t="s">
        <v>479</v>
      </c>
      <c r="H36" s="19">
        <v>3</v>
      </c>
      <c r="I36" s="21">
        <v>7</v>
      </c>
      <c r="J36" s="22" t="s">
        <v>1846</v>
      </c>
      <c r="K36" s="18" t="s">
        <v>454</v>
      </c>
      <c r="L36" s="20" t="s">
        <v>205</v>
      </c>
      <c r="M36" s="23">
        <v>0</v>
      </c>
      <c r="N36" s="23">
        <v>25</v>
      </c>
      <c r="O36" s="23">
        <v>25</v>
      </c>
      <c r="P36" s="24">
        <f t="shared" si="2"/>
        <v>50</v>
      </c>
      <c r="Q36" s="23">
        <v>25</v>
      </c>
      <c r="R36" s="23">
        <v>25</v>
      </c>
      <c r="S36" s="23">
        <v>100</v>
      </c>
      <c r="T36" s="23">
        <v>25</v>
      </c>
      <c r="U36" s="23">
        <v>25</v>
      </c>
      <c r="V36" s="23">
        <v>50</v>
      </c>
      <c r="W36" s="25">
        <f t="shared" si="3"/>
        <v>1</v>
      </c>
      <c r="X36" s="26">
        <f t="shared" si="4"/>
        <v>1</v>
      </c>
      <c r="Y36" s="27">
        <f t="shared" si="5"/>
        <v>1</v>
      </c>
      <c r="Z36" s="24" t="str">
        <f t="shared" si="6"/>
        <v>85% a 100%</v>
      </c>
      <c r="AA36" s="28">
        <v>34871990.359999999</v>
      </c>
      <c r="AB36" s="28">
        <v>16138508.279999999</v>
      </c>
      <c r="AC36" s="25">
        <f t="shared" si="7"/>
        <v>0.46279286365345279</v>
      </c>
      <c r="AD36" s="26">
        <f t="shared" si="8"/>
        <v>0.46279286365345279</v>
      </c>
      <c r="AE36" s="24" t="str">
        <f t="shared" si="9"/>
        <v>42,2% a 100%</v>
      </c>
      <c r="AF36" s="23" t="str">
        <f t="shared" si="1"/>
        <v>176809752000101</v>
      </c>
      <c r="AG36" s="28">
        <v>34871990.359999999</v>
      </c>
      <c r="AH36" s="28">
        <v>16138508.280000001</v>
      </c>
      <c r="AI36" s="18" t="s">
        <v>1204</v>
      </c>
      <c r="AJ36" s="18" t="s">
        <v>1077</v>
      </c>
      <c r="AK36" s="20" t="s">
        <v>626</v>
      </c>
      <c r="AL36" s="20" t="s">
        <v>794</v>
      </c>
      <c r="AM36" s="29">
        <v>2021</v>
      </c>
    </row>
    <row r="37" spans="1:39" s="30" customFormat="1" ht="63.75" x14ac:dyDescent="0.2">
      <c r="A37" s="20" t="s">
        <v>1596</v>
      </c>
      <c r="B37" s="18" t="s">
        <v>1862</v>
      </c>
      <c r="C37" s="18" t="s">
        <v>1827</v>
      </c>
      <c r="D37" s="19" t="s">
        <v>1828</v>
      </c>
      <c r="E37" s="19" t="s">
        <v>1440</v>
      </c>
      <c r="F37" s="18" t="s">
        <v>479</v>
      </c>
      <c r="G37" s="18" t="s">
        <v>479</v>
      </c>
      <c r="H37" s="19">
        <v>3</v>
      </c>
      <c r="I37" s="21">
        <v>7</v>
      </c>
      <c r="J37" s="22" t="s">
        <v>1846</v>
      </c>
      <c r="K37" s="18" t="s">
        <v>454</v>
      </c>
      <c r="L37" s="20" t="s">
        <v>205</v>
      </c>
      <c r="M37" s="23">
        <v>0</v>
      </c>
      <c r="N37" s="23">
        <v>20</v>
      </c>
      <c r="O37" s="23">
        <v>23</v>
      </c>
      <c r="P37" s="24">
        <f t="shared" si="2"/>
        <v>43</v>
      </c>
      <c r="Q37" s="23">
        <v>26</v>
      </c>
      <c r="R37" s="23">
        <v>31</v>
      </c>
      <c r="S37" s="23">
        <v>100</v>
      </c>
      <c r="T37" s="23">
        <v>23.07</v>
      </c>
      <c r="U37" s="23">
        <v>24.82</v>
      </c>
      <c r="V37" s="23">
        <v>47.89</v>
      </c>
      <c r="W37" s="25">
        <f t="shared" si="3"/>
        <v>1.1137209302325581</v>
      </c>
      <c r="X37" s="26">
        <f t="shared" si="4"/>
        <v>1.1137209302325581</v>
      </c>
      <c r="Y37" s="27">
        <f t="shared" si="5"/>
        <v>1</v>
      </c>
      <c r="Z37" s="24" t="str">
        <f t="shared" si="6"/>
        <v>85% a 100%</v>
      </c>
      <c r="AA37" s="28">
        <v>246092.25</v>
      </c>
      <c r="AB37" s="28">
        <v>117863.59</v>
      </c>
      <c r="AC37" s="25">
        <f t="shared" si="7"/>
        <v>0.47894068179717159</v>
      </c>
      <c r="AD37" s="26">
        <f t="shared" si="8"/>
        <v>0.47894068179717159</v>
      </c>
      <c r="AE37" s="24" t="str">
        <f t="shared" si="9"/>
        <v>42,2% a 100%</v>
      </c>
      <c r="AF37" s="23" t="str">
        <f t="shared" si="1"/>
        <v>176803525000101</v>
      </c>
      <c r="AG37" s="28">
        <v>246092.25</v>
      </c>
      <c r="AH37" s="28">
        <v>117863.59</v>
      </c>
      <c r="AI37" s="18" t="s">
        <v>1607</v>
      </c>
      <c r="AJ37" s="18" t="s">
        <v>409</v>
      </c>
      <c r="AK37" s="20" t="s">
        <v>407</v>
      </c>
      <c r="AL37" s="20" t="s">
        <v>1718</v>
      </c>
      <c r="AM37" s="29">
        <v>2021</v>
      </c>
    </row>
    <row r="38" spans="1:39" s="30" customFormat="1" ht="63.75" x14ac:dyDescent="0.2">
      <c r="A38" s="20" t="s">
        <v>995</v>
      </c>
      <c r="B38" s="18" t="s">
        <v>1344</v>
      </c>
      <c r="C38" s="18" t="s">
        <v>1832</v>
      </c>
      <c r="D38" s="19" t="s">
        <v>1828</v>
      </c>
      <c r="E38" s="19" t="s">
        <v>1440</v>
      </c>
      <c r="F38" s="18" t="s">
        <v>479</v>
      </c>
      <c r="G38" s="18" t="s">
        <v>479</v>
      </c>
      <c r="H38" s="19">
        <v>3</v>
      </c>
      <c r="I38" s="21">
        <v>7</v>
      </c>
      <c r="J38" s="22" t="s">
        <v>1846</v>
      </c>
      <c r="K38" s="18" t="s">
        <v>132</v>
      </c>
      <c r="L38" s="20" t="s">
        <v>310</v>
      </c>
      <c r="M38" s="23">
        <v>0</v>
      </c>
      <c r="N38" s="23">
        <v>23</v>
      </c>
      <c r="O38" s="23">
        <v>22</v>
      </c>
      <c r="P38" s="24">
        <f t="shared" si="2"/>
        <v>45</v>
      </c>
      <c r="Q38" s="23">
        <v>21</v>
      </c>
      <c r="R38" s="23">
        <v>34</v>
      </c>
      <c r="S38" s="23">
        <v>100</v>
      </c>
      <c r="T38" s="23">
        <v>19</v>
      </c>
      <c r="U38" s="23">
        <v>24.37</v>
      </c>
      <c r="V38" s="23">
        <v>43.37</v>
      </c>
      <c r="W38" s="25">
        <f t="shared" si="3"/>
        <v>0.96377777777777773</v>
      </c>
      <c r="X38" s="26">
        <f t="shared" si="4"/>
        <v>0.96377777777777773</v>
      </c>
      <c r="Y38" s="27">
        <f t="shared" si="5"/>
        <v>0.96377777777777773</v>
      </c>
      <c r="Z38" s="24" t="str">
        <f t="shared" si="6"/>
        <v>85% a 100%</v>
      </c>
      <c r="AA38" s="28">
        <v>28433841.899999999</v>
      </c>
      <c r="AB38" s="28">
        <v>12170307.880000001</v>
      </c>
      <c r="AC38" s="25">
        <f t="shared" si="7"/>
        <v>0.42802192974140441</v>
      </c>
      <c r="AD38" s="26">
        <f t="shared" si="8"/>
        <v>0.42802192974140441</v>
      </c>
      <c r="AE38" s="24" t="str">
        <f t="shared" si="9"/>
        <v>42,2% a 100%</v>
      </c>
      <c r="AF38" s="23" t="str">
        <f t="shared" si="1"/>
        <v>176000201000101</v>
      </c>
      <c r="AG38" s="28">
        <v>28433841.899999999</v>
      </c>
      <c r="AH38" s="28">
        <v>12170307.880000003</v>
      </c>
      <c r="AI38" s="18" t="s">
        <v>707</v>
      </c>
      <c r="AJ38" s="18" t="s">
        <v>1100</v>
      </c>
      <c r="AK38" s="20" t="s">
        <v>1522</v>
      </c>
      <c r="AL38" s="20" t="s">
        <v>188</v>
      </c>
      <c r="AM38" s="29">
        <v>2021</v>
      </c>
    </row>
    <row r="39" spans="1:39" s="30" customFormat="1" ht="127.5" x14ac:dyDescent="0.2">
      <c r="A39" s="20" t="s">
        <v>664</v>
      </c>
      <c r="B39" s="18" t="s">
        <v>137</v>
      </c>
      <c r="C39" s="18" t="s">
        <v>1832</v>
      </c>
      <c r="D39" s="19" t="s">
        <v>1828</v>
      </c>
      <c r="E39" s="19" t="s">
        <v>1440</v>
      </c>
      <c r="F39" s="18" t="s">
        <v>479</v>
      </c>
      <c r="G39" s="18" t="s">
        <v>479</v>
      </c>
      <c r="H39" s="19">
        <v>3</v>
      </c>
      <c r="I39" s="21">
        <v>7</v>
      </c>
      <c r="J39" s="22" t="s">
        <v>1846</v>
      </c>
      <c r="K39" s="18" t="s">
        <v>225</v>
      </c>
      <c r="L39" s="20" t="s">
        <v>205</v>
      </c>
      <c r="M39" s="23">
        <v>0</v>
      </c>
      <c r="N39" s="23">
        <v>25</v>
      </c>
      <c r="O39" s="23">
        <v>25</v>
      </c>
      <c r="P39" s="24">
        <f t="shared" si="2"/>
        <v>50</v>
      </c>
      <c r="Q39" s="23">
        <v>25</v>
      </c>
      <c r="R39" s="23">
        <v>25</v>
      </c>
      <c r="S39" s="23">
        <v>100</v>
      </c>
      <c r="T39" s="23">
        <v>25</v>
      </c>
      <c r="U39" s="23">
        <v>25</v>
      </c>
      <c r="V39" s="23">
        <v>50</v>
      </c>
      <c r="W39" s="25">
        <f t="shared" si="3"/>
        <v>1</v>
      </c>
      <c r="X39" s="26">
        <f t="shared" si="4"/>
        <v>1</v>
      </c>
      <c r="Y39" s="27">
        <f t="shared" si="5"/>
        <v>1</v>
      </c>
      <c r="Z39" s="24" t="str">
        <f t="shared" si="6"/>
        <v>85% a 100%</v>
      </c>
      <c r="AA39" s="28">
        <v>377343.91</v>
      </c>
      <c r="AB39" s="28">
        <v>160304.49</v>
      </c>
      <c r="AC39" s="25">
        <f t="shared" si="7"/>
        <v>0.42482331303558074</v>
      </c>
      <c r="AD39" s="26">
        <f t="shared" si="8"/>
        <v>0.42482331303558074</v>
      </c>
      <c r="AE39" s="24" t="str">
        <f t="shared" si="9"/>
        <v>42,2% a 100%</v>
      </c>
      <c r="AF39" s="23" t="str">
        <f t="shared" si="1"/>
        <v>176818654000101</v>
      </c>
      <c r="AG39" s="28">
        <v>377343.91000000003</v>
      </c>
      <c r="AH39" s="28">
        <v>160304.49000000002</v>
      </c>
      <c r="AI39" s="18" t="s">
        <v>178</v>
      </c>
      <c r="AJ39" s="18" t="s">
        <v>1560</v>
      </c>
      <c r="AK39" s="20" t="s">
        <v>749</v>
      </c>
      <c r="AL39" s="20" t="s">
        <v>698</v>
      </c>
      <c r="AM39" s="29">
        <v>2021</v>
      </c>
    </row>
    <row r="40" spans="1:39" s="30" customFormat="1" ht="114.75" x14ac:dyDescent="0.2">
      <c r="A40" s="20" t="s">
        <v>1479</v>
      </c>
      <c r="B40" s="18" t="s">
        <v>1863</v>
      </c>
      <c r="C40" s="18" t="s">
        <v>1832</v>
      </c>
      <c r="D40" s="19" t="s">
        <v>1828</v>
      </c>
      <c r="E40" s="19" t="s">
        <v>1440</v>
      </c>
      <c r="F40" s="18" t="s">
        <v>479</v>
      </c>
      <c r="G40" s="18" t="s">
        <v>479</v>
      </c>
      <c r="H40" s="19">
        <v>3</v>
      </c>
      <c r="I40" s="21">
        <v>8</v>
      </c>
      <c r="J40" s="22" t="s">
        <v>1847</v>
      </c>
      <c r="K40" s="18" t="s">
        <v>340</v>
      </c>
      <c r="L40" s="20" t="s">
        <v>205</v>
      </c>
      <c r="M40" s="23">
        <v>100</v>
      </c>
      <c r="N40" s="23">
        <v>25</v>
      </c>
      <c r="O40" s="23">
        <v>25</v>
      </c>
      <c r="P40" s="24">
        <f t="shared" si="2"/>
        <v>50</v>
      </c>
      <c r="Q40" s="23">
        <v>25</v>
      </c>
      <c r="R40" s="23">
        <v>25</v>
      </c>
      <c r="S40" s="23">
        <v>100</v>
      </c>
      <c r="T40" s="23">
        <v>0</v>
      </c>
      <c r="U40" s="23">
        <v>25</v>
      </c>
      <c r="V40" s="23">
        <v>25</v>
      </c>
      <c r="W40" s="25">
        <f t="shared" si="3"/>
        <v>0.5</v>
      </c>
      <c r="X40" s="26">
        <f t="shared" si="4"/>
        <v>0.5</v>
      </c>
      <c r="Y40" s="27">
        <f t="shared" si="5"/>
        <v>0.5</v>
      </c>
      <c r="Z40" s="24" t="str">
        <f t="shared" si="6"/>
        <v>0% a 69,99%</v>
      </c>
      <c r="AA40" s="28">
        <v>774987.63</v>
      </c>
      <c r="AB40" s="28">
        <v>343369.03</v>
      </c>
      <c r="AC40" s="25">
        <f t="shared" si="7"/>
        <v>0.44306388477452219</v>
      </c>
      <c r="AD40" s="26">
        <f t="shared" si="8"/>
        <v>0.44306388477452219</v>
      </c>
      <c r="AE40" s="24" t="str">
        <f t="shared" si="9"/>
        <v>42,2% a 100%</v>
      </c>
      <c r="AF40" s="23" t="str">
        <f t="shared" si="1"/>
        <v>176817941000101</v>
      </c>
      <c r="AG40" s="28">
        <v>774987.63</v>
      </c>
      <c r="AH40" s="28">
        <v>343369.03</v>
      </c>
      <c r="AI40" s="18" t="s">
        <v>1739</v>
      </c>
      <c r="AJ40" s="18" t="s">
        <v>1758</v>
      </c>
      <c r="AK40" s="20" t="s">
        <v>1285</v>
      </c>
      <c r="AL40" s="20" t="s">
        <v>1285</v>
      </c>
      <c r="AM40" s="29">
        <v>2021</v>
      </c>
    </row>
    <row r="41" spans="1:39" s="30" customFormat="1" ht="89.25" x14ac:dyDescent="0.2">
      <c r="A41" s="20" t="s">
        <v>444</v>
      </c>
      <c r="B41" s="18" t="s">
        <v>1864</v>
      </c>
      <c r="C41" s="18" t="s">
        <v>1832</v>
      </c>
      <c r="D41" s="19" t="s">
        <v>1828</v>
      </c>
      <c r="E41" s="19" t="s">
        <v>1440</v>
      </c>
      <c r="F41" s="18" t="s">
        <v>479</v>
      </c>
      <c r="G41" s="18" t="s">
        <v>479</v>
      </c>
      <c r="H41" s="19">
        <v>3</v>
      </c>
      <c r="I41" s="21">
        <v>7</v>
      </c>
      <c r="J41" s="22" t="s">
        <v>1846</v>
      </c>
      <c r="K41" s="18" t="s">
        <v>340</v>
      </c>
      <c r="L41" s="20" t="s">
        <v>205</v>
      </c>
      <c r="M41" s="23">
        <v>0.92</v>
      </c>
      <c r="N41" s="23">
        <v>0.25</v>
      </c>
      <c r="O41" s="23">
        <v>0.25</v>
      </c>
      <c r="P41" s="24">
        <f t="shared" si="2"/>
        <v>0.5</v>
      </c>
      <c r="Q41" s="23">
        <v>0.25</v>
      </c>
      <c r="R41" s="23">
        <v>0.25</v>
      </c>
      <c r="S41" s="23">
        <v>1</v>
      </c>
      <c r="T41" s="23">
        <v>0.21</v>
      </c>
      <c r="U41" s="23">
        <v>0.24</v>
      </c>
      <c r="V41" s="23">
        <v>0.45</v>
      </c>
      <c r="W41" s="25">
        <f t="shared" si="3"/>
        <v>0.9</v>
      </c>
      <c r="X41" s="26">
        <f t="shared" si="4"/>
        <v>0.9</v>
      </c>
      <c r="Y41" s="27">
        <f t="shared" si="5"/>
        <v>0.9</v>
      </c>
      <c r="Z41" s="24" t="str">
        <f t="shared" si="6"/>
        <v>85% a 100%</v>
      </c>
      <c r="AA41" s="28">
        <v>799874.16</v>
      </c>
      <c r="AB41" s="28">
        <v>362234.53</v>
      </c>
      <c r="AC41" s="25">
        <f t="shared" si="7"/>
        <v>0.45286439806981638</v>
      </c>
      <c r="AD41" s="26">
        <f t="shared" si="8"/>
        <v>0.45286439806981638</v>
      </c>
      <c r="AE41" s="24" t="str">
        <f t="shared" si="9"/>
        <v>42,2% a 100%</v>
      </c>
      <c r="AF41" s="23" t="str">
        <f t="shared" si="1"/>
        <v>176818638000101</v>
      </c>
      <c r="AG41" s="28">
        <v>799874.1599999998</v>
      </c>
      <c r="AH41" s="28">
        <v>362234.53000000009</v>
      </c>
      <c r="AI41" s="18" t="s">
        <v>760</v>
      </c>
      <c r="AJ41" s="18" t="s">
        <v>1234</v>
      </c>
      <c r="AK41" s="20" t="s">
        <v>1020</v>
      </c>
      <c r="AL41" s="20" t="s">
        <v>1544</v>
      </c>
      <c r="AM41" s="29">
        <v>2021</v>
      </c>
    </row>
    <row r="42" spans="1:39" s="30" customFormat="1" ht="51" x14ac:dyDescent="0.2">
      <c r="A42" s="20" t="s">
        <v>308</v>
      </c>
      <c r="B42" s="18" t="s">
        <v>1209</v>
      </c>
      <c r="C42" s="18" t="s">
        <v>1832</v>
      </c>
      <c r="D42" s="19" t="s">
        <v>1828</v>
      </c>
      <c r="E42" s="19" t="s">
        <v>1440</v>
      </c>
      <c r="F42" s="18" t="s">
        <v>479</v>
      </c>
      <c r="G42" s="18" t="s">
        <v>479</v>
      </c>
      <c r="H42" s="19">
        <v>3</v>
      </c>
      <c r="I42" s="21">
        <v>7</v>
      </c>
      <c r="J42" s="22" t="s">
        <v>1846</v>
      </c>
      <c r="K42" s="18" t="s">
        <v>1507</v>
      </c>
      <c r="L42" s="20" t="s">
        <v>125</v>
      </c>
      <c r="M42" s="23">
        <v>97.79</v>
      </c>
      <c r="N42" s="23">
        <v>25</v>
      </c>
      <c r="O42" s="23">
        <v>25</v>
      </c>
      <c r="P42" s="24">
        <f t="shared" si="2"/>
        <v>50</v>
      </c>
      <c r="Q42" s="23">
        <v>25</v>
      </c>
      <c r="R42" s="23">
        <v>25</v>
      </c>
      <c r="S42" s="23">
        <v>100</v>
      </c>
      <c r="T42" s="23">
        <v>21</v>
      </c>
      <c r="U42" s="23">
        <v>25</v>
      </c>
      <c r="V42" s="23">
        <v>46</v>
      </c>
      <c r="W42" s="25">
        <f t="shared" si="3"/>
        <v>0.92</v>
      </c>
      <c r="X42" s="26">
        <f t="shared" si="4"/>
        <v>0.92</v>
      </c>
      <c r="Y42" s="27">
        <f t="shared" si="5"/>
        <v>0.92</v>
      </c>
      <c r="Z42" s="24" t="str">
        <f t="shared" si="6"/>
        <v>85% a 100%</v>
      </c>
      <c r="AA42" s="28">
        <v>746487.11</v>
      </c>
      <c r="AB42" s="28">
        <v>329437.95</v>
      </c>
      <c r="AC42" s="25">
        <f t="shared" si="7"/>
        <v>0.44131766722669868</v>
      </c>
      <c r="AD42" s="26">
        <f t="shared" si="8"/>
        <v>0.44131766722669868</v>
      </c>
      <c r="AE42" s="24" t="str">
        <f t="shared" si="9"/>
        <v>42,2% a 100%</v>
      </c>
      <c r="AF42" s="23" t="str">
        <f t="shared" si="1"/>
        <v>176812338000101</v>
      </c>
      <c r="AG42" s="28">
        <v>1717604.02</v>
      </c>
      <c r="AH42" s="28">
        <v>768237.14</v>
      </c>
      <c r="AI42" s="18" t="s">
        <v>1343</v>
      </c>
      <c r="AJ42" s="18" t="s">
        <v>449</v>
      </c>
      <c r="AK42" s="20" t="s">
        <v>1649</v>
      </c>
      <c r="AL42" s="20" t="s">
        <v>124</v>
      </c>
      <c r="AM42" s="29">
        <v>2021</v>
      </c>
    </row>
    <row r="43" spans="1:39" s="30" customFormat="1" ht="51" x14ac:dyDescent="0.2">
      <c r="A43" s="20" t="s">
        <v>332</v>
      </c>
      <c r="B43" s="18" t="s">
        <v>533</v>
      </c>
      <c r="C43" s="18" t="s">
        <v>1832</v>
      </c>
      <c r="D43" s="19" t="s">
        <v>1828</v>
      </c>
      <c r="E43" s="19" t="s">
        <v>1440</v>
      </c>
      <c r="F43" s="18" t="s">
        <v>479</v>
      </c>
      <c r="G43" s="18" t="s">
        <v>479</v>
      </c>
      <c r="H43" s="19">
        <v>3</v>
      </c>
      <c r="I43" s="21">
        <v>7</v>
      </c>
      <c r="J43" s="22" t="s">
        <v>1846</v>
      </c>
      <c r="K43" s="18" t="s">
        <v>132</v>
      </c>
      <c r="L43" s="20" t="s">
        <v>310</v>
      </c>
      <c r="M43" s="23">
        <v>0</v>
      </c>
      <c r="N43" s="23">
        <v>25</v>
      </c>
      <c r="O43" s="23">
        <v>25</v>
      </c>
      <c r="P43" s="24">
        <f t="shared" si="2"/>
        <v>50</v>
      </c>
      <c r="Q43" s="23">
        <v>25</v>
      </c>
      <c r="R43" s="23">
        <v>25</v>
      </c>
      <c r="S43" s="23">
        <v>100</v>
      </c>
      <c r="T43" s="23">
        <v>25</v>
      </c>
      <c r="U43" s="23">
        <v>25</v>
      </c>
      <c r="V43" s="23">
        <v>50</v>
      </c>
      <c r="W43" s="25">
        <f t="shared" si="3"/>
        <v>1</v>
      </c>
      <c r="X43" s="26">
        <f t="shared" si="4"/>
        <v>1</v>
      </c>
      <c r="Y43" s="27">
        <f t="shared" si="5"/>
        <v>1</v>
      </c>
      <c r="Z43" s="24" t="str">
        <f t="shared" si="6"/>
        <v>85% a 100%</v>
      </c>
      <c r="AA43" s="28">
        <v>16671272.67</v>
      </c>
      <c r="AB43" s="28">
        <v>6866762.1900000004</v>
      </c>
      <c r="AC43" s="25">
        <f t="shared" si="7"/>
        <v>0.4118919008718967</v>
      </c>
      <c r="AD43" s="26">
        <f t="shared" si="8"/>
        <v>0.4118919008718967</v>
      </c>
      <c r="AE43" s="24" t="str">
        <f t="shared" si="9"/>
        <v>34,7% a 42,1%</v>
      </c>
      <c r="AF43" s="23" t="str">
        <f t="shared" si="1"/>
        <v>176000236000101</v>
      </c>
      <c r="AG43" s="28">
        <v>16671272.67</v>
      </c>
      <c r="AH43" s="28">
        <v>6866762.1899999995</v>
      </c>
      <c r="AI43" s="18" t="s">
        <v>365</v>
      </c>
      <c r="AJ43" s="18" t="s">
        <v>365</v>
      </c>
      <c r="AK43" s="20" t="s">
        <v>12</v>
      </c>
      <c r="AL43" s="20" t="s">
        <v>1169</v>
      </c>
      <c r="AM43" s="29">
        <v>2021</v>
      </c>
    </row>
    <row r="44" spans="1:39" s="30" customFormat="1" ht="102" x14ac:dyDescent="0.2">
      <c r="A44" s="20" t="s">
        <v>1590</v>
      </c>
      <c r="B44" s="18" t="s">
        <v>298</v>
      </c>
      <c r="C44" s="18" t="s">
        <v>1829</v>
      </c>
      <c r="D44" s="19" t="s">
        <v>1828</v>
      </c>
      <c r="E44" s="19" t="s">
        <v>1440</v>
      </c>
      <c r="F44" s="18" t="s">
        <v>479</v>
      </c>
      <c r="G44" s="18" t="s">
        <v>479</v>
      </c>
      <c r="H44" s="19">
        <v>3</v>
      </c>
      <c r="I44" s="21">
        <v>7</v>
      </c>
      <c r="J44" s="22" t="s">
        <v>1846</v>
      </c>
      <c r="K44" s="18" t="s">
        <v>454</v>
      </c>
      <c r="L44" s="20" t="s">
        <v>205</v>
      </c>
      <c r="M44" s="23">
        <v>25</v>
      </c>
      <c r="N44" s="23">
        <v>0.25</v>
      </c>
      <c r="O44" s="23">
        <v>0.25</v>
      </c>
      <c r="P44" s="24">
        <f t="shared" si="2"/>
        <v>0.5</v>
      </c>
      <c r="Q44" s="23">
        <v>0.25</v>
      </c>
      <c r="R44" s="23">
        <v>0.25</v>
      </c>
      <c r="S44" s="23">
        <v>1</v>
      </c>
      <c r="T44" s="23">
        <v>0.23</v>
      </c>
      <c r="U44" s="23">
        <v>0.23</v>
      </c>
      <c r="V44" s="23">
        <v>0.46</v>
      </c>
      <c r="W44" s="25">
        <f t="shared" si="3"/>
        <v>0.92</v>
      </c>
      <c r="X44" s="26">
        <f t="shared" si="4"/>
        <v>0.92</v>
      </c>
      <c r="Y44" s="27">
        <f t="shared" si="5"/>
        <v>0.92</v>
      </c>
      <c r="Z44" s="24" t="str">
        <f t="shared" si="6"/>
        <v>85% a 100%</v>
      </c>
      <c r="AA44" s="28">
        <v>1536530.75</v>
      </c>
      <c r="AB44" s="28">
        <v>701377.51</v>
      </c>
      <c r="AC44" s="25">
        <f t="shared" si="7"/>
        <v>0.45646825486570963</v>
      </c>
      <c r="AD44" s="26">
        <f t="shared" si="8"/>
        <v>0.45646825486570963</v>
      </c>
      <c r="AE44" s="24" t="str">
        <f t="shared" si="9"/>
        <v>42,2% a 100%</v>
      </c>
      <c r="AF44" s="23" t="str">
        <f t="shared" si="1"/>
        <v>176815027000101</v>
      </c>
      <c r="AG44" s="28">
        <v>1536530.75</v>
      </c>
      <c r="AH44" s="28">
        <v>701377.50999999989</v>
      </c>
      <c r="AI44" s="18" t="s">
        <v>255</v>
      </c>
      <c r="AJ44" s="18" t="s">
        <v>846</v>
      </c>
      <c r="AK44" s="20" t="s">
        <v>1595</v>
      </c>
      <c r="AL44" s="20" t="s">
        <v>706</v>
      </c>
      <c r="AM44" s="29">
        <v>2021</v>
      </c>
    </row>
    <row r="45" spans="1:39" s="30" customFormat="1" ht="51" x14ac:dyDescent="0.2">
      <c r="A45" s="20" t="s">
        <v>1170</v>
      </c>
      <c r="B45" s="18" t="s">
        <v>212</v>
      </c>
      <c r="C45" s="18" t="s">
        <v>1832</v>
      </c>
      <c r="D45" s="19" t="s">
        <v>1828</v>
      </c>
      <c r="E45" s="19" t="s">
        <v>1440</v>
      </c>
      <c r="F45" s="18" t="s">
        <v>479</v>
      </c>
      <c r="G45" s="18" t="s">
        <v>479</v>
      </c>
      <c r="H45" s="19">
        <v>3</v>
      </c>
      <c r="I45" s="21">
        <v>7</v>
      </c>
      <c r="J45" s="22" t="s">
        <v>1846</v>
      </c>
      <c r="K45" s="18" t="s">
        <v>454</v>
      </c>
      <c r="L45" s="20" t="s">
        <v>205</v>
      </c>
      <c r="M45" s="23">
        <v>98.62</v>
      </c>
      <c r="N45" s="23">
        <v>25</v>
      </c>
      <c r="O45" s="23">
        <v>25</v>
      </c>
      <c r="P45" s="24">
        <f t="shared" si="2"/>
        <v>50</v>
      </c>
      <c r="Q45" s="23">
        <v>25</v>
      </c>
      <c r="R45" s="23">
        <v>25</v>
      </c>
      <c r="S45" s="23">
        <v>100</v>
      </c>
      <c r="T45" s="23">
        <v>23.23</v>
      </c>
      <c r="U45" s="23">
        <v>26.77</v>
      </c>
      <c r="V45" s="23">
        <v>50</v>
      </c>
      <c r="W45" s="25">
        <f t="shared" si="3"/>
        <v>1</v>
      </c>
      <c r="X45" s="26">
        <f t="shared" si="4"/>
        <v>1</v>
      </c>
      <c r="Y45" s="27">
        <f t="shared" si="5"/>
        <v>1</v>
      </c>
      <c r="Z45" s="24" t="str">
        <f t="shared" si="6"/>
        <v>85% a 100%</v>
      </c>
      <c r="AA45" s="28">
        <v>2704714.99</v>
      </c>
      <c r="AB45" s="28">
        <v>1184713.45</v>
      </c>
      <c r="AC45" s="25">
        <f t="shared" si="7"/>
        <v>0.43801785192901227</v>
      </c>
      <c r="AD45" s="26">
        <f t="shared" si="8"/>
        <v>0.43801785192901227</v>
      </c>
      <c r="AE45" s="24" t="str">
        <f t="shared" si="9"/>
        <v>42,2% a 100%</v>
      </c>
      <c r="AF45" s="23" t="str">
        <f t="shared" si="1"/>
        <v>176000198000101</v>
      </c>
      <c r="AG45" s="28">
        <v>2704714.9900000007</v>
      </c>
      <c r="AH45" s="28">
        <v>1184713.4500000002</v>
      </c>
      <c r="AI45" s="18" t="s">
        <v>1496</v>
      </c>
      <c r="AJ45" s="18" t="s">
        <v>1012</v>
      </c>
      <c r="AK45" s="20" t="s">
        <v>1521</v>
      </c>
      <c r="AL45" s="20" t="s">
        <v>1326</v>
      </c>
      <c r="AM45" s="29">
        <v>2021</v>
      </c>
    </row>
    <row r="46" spans="1:39" s="30" customFormat="1" ht="51" x14ac:dyDescent="0.2">
      <c r="A46" s="20" t="s">
        <v>701</v>
      </c>
      <c r="B46" s="18" t="s">
        <v>1687</v>
      </c>
      <c r="C46" s="18" t="s">
        <v>1832</v>
      </c>
      <c r="D46" s="19" t="s">
        <v>1828</v>
      </c>
      <c r="E46" s="19" t="s">
        <v>1440</v>
      </c>
      <c r="F46" s="18" t="s">
        <v>479</v>
      </c>
      <c r="G46" s="18" t="s">
        <v>479</v>
      </c>
      <c r="H46" s="19">
        <v>3</v>
      </c>
      <c r="I46" s="21">
        <v>7</v>
      </c>
      <c r="J46" s="22" t="s">
        <v>1846</v>
      </c>
      <c r="K46" s="18" t="s">
        <v>454</v>
      </c>
      <c r="L46" s="20" t="s">
        <v>205</v>
      </c>
      <c r="M46" s="23">
        <v>92.19</v>
      </c>
      <c r="N46" s="23">
        <v>25</v>
      </c>
      <c r="O46" s="23">
        <v>25</v>
      </c>
      <c r="P46" s="24">
        <f t="shared" si="2"/>
        <v>50</v>
      </c>
      <c r="Q46" s="23">
        <v>25</v>
      </c>
      <c r="R46" s="23">
        <v>25</v>
      </c>
      <c r="S46" s="23">
        <v>100</v>
      </c>
      <c r="T46" s="23">
        <v>22.42</v>
      </c>
      <c r="U46" s="23">
        <v>23.5</v>
      </c>
      <c r="V46" s="23">
        <v>45.92</v>
      </c>
      <c r="W46" s="25">
        <f t="shared" si="3"/>
        <v>0.91839999999999999</v>
      </c>
      <c r="X46" s="26">
        <f t="shared" si="4"/>
        <v>0.91839999999999999</v>
      </c>
      <c r="Y46" s="27">
        <f t="shared" si="5"/>
        <v>0.91839999999999999</v>
      </c>
      <c r="Z46" s="24" t="str">
        <f t="shared" si="6"/>
        <v>85% a 100%</v>
      </c>
      <c r="AA46" s="28">
        <v>4195554.37</v>
      </c>
      <c r="AB46" s="28">
        <v>1925829.01</v>
      </c>
      <c r="AC46" s="25">
        <f t="shared" si="7"/>
        <v>0.45901657806427137</v>
      </c>
      <c r="AD46" s="26">
        <f t="shared" si="8"/>
        <v>0.45901657806427137</v>
      </c>
      <c r="AE46" s="24" t="str">
        <f t="shared" si="9"/>
        <v>42,2% a 100%</v>
      </c>
      <c r="AF46" s="23" t="str">
        <f t="shared" si="1"/>
        <v>176001313000101</v>
      </c>
      <c r="AG46" s="28">
        <v>4195554.3699999992</v>
      </c>
      <c r="AH46" s="28">
        <v>1925829.0099999998</v>
      </c>
      <c r="AI46" s="18" t="s">
        <v>641</v>
      </c>
      <c r="AJ46" s="18" t="s">
        <v>932</v>
      </c>
      <c r="AK46" s="20" t="s">
        <v>1153</v>
      </c>
      <c r="AL46" s="20" t="s">
        <v>243</v>
      </c>
      <c r="AM46" s="29">
        <v>2021</v>
      </c>
    </row>
    <row r="47" spans="1:39" s="30" customFormat="1" ht="51" x14ac:dyDescent="0.2">
      <c r="A47" s="20" t="s">
        <v>1099</v>
      </c>
      <c r="B47" s="18" t="s">
        <v>477</v>
      </c>
      <c r="C47" s="18" t="s">
        <v>1832</v>
      </c>
      <c r="D47" s="19" t="s">
        <v>1828</v>
      </c>
      <c r="E47" s="19" t="s">
        <v>1440</v>
      </c>
      <c r="F47" s="18" t="s">
        <v>479</v>
      </c>
      <c r="G47" s="18" t="s">
        <v>479</v>
      </c>
      <c r="H47" s="19">
        <v>3</v>
      </c>
      <c r="I47" s="21">
        <v>7</v>
      </c>
      <c r="J47" s="22" t="s">
        <v>1846</v>
      </c>
      <c r="K47" s="18" t="s">
        <v>340</v>
      </c>
      <c r="L47" s="20" t="s">
        <v>205</v>
      </c>
      <c r="M47" s="23">
        <v>0</v>
      </c>
      <c r="N47" s="23">
        <v>25</v>
      </c>
      <c r="O47" s="23">
        <v>25</v>
      </c>
      <c r="P47" s="24">
        <f t="shared" si="2"/>
        <v>50</v>
      </c>
      <c r="Q47" s="23">
        <v>25</v>
      </c>
      <c r="R47" s="23">
        <v>25</v>
      </c>
      <c r="S47" s="23">
        <v>100</v>
      </c>
      <c r="T47" s="23">
        <v>24.18</v>
      </c>
      <c r="U47" s="23">
        <v>23.68</v>
      </c>
      <c r="V47" s="23">
        <v>47.86</v>
      </c>
      <c r="W47" s="25">
        <f t="shared" si="3"/>
        <v>0.95719999999999994</v>
      </c>
      <c r="X47" s="26">
        <f t="shared" si="4"/>
        <v>0.95719999999999994</v>
      </c>
      <c r="Y47" s="27">
        <f t="shared" si="5"/>
        <v>0.95719999999999994</v>
      </c>
      <c r="Z47" s="24" t="str">
        <f t="shared" si="6"/>
        <v>85% a 100%</v>
      </c>
      <c r="AA47" s="28">
        <v>6238328.9900000002</v>
      </c>
      <c r="AB47" s="28">
        <v>2848717.18</v>
      </c>
      <c r="AC47" s="25">
        <f t="shared" si="7"/>
        <v>0.45664747475910211</v>
      </c>
      <c r="AD47" s="26">
        <f t="shared" si="8"/>
        <v>0.45664747475910211</v>
      </c>
      <c r="AE47" s="24" t="str">
        <f t="shared" si="9"/>
        <v>42,2% a 100%</v>
      </c>
      <c r="AF47" s="23" t="str">
        <f t="shared" si="1"/>
        <v>176815744000101</v>
      </c>
      <c r="AG47" s="28">
        <v>6238328.9899999993</v>
      </c>
      <c r="AH47" s="28">
        <v>2848717.18</v>
      </c>
      <c r="AI47" s="18" t="s">
        <v>1152</v>
      </c>
      <c r="AJ47" s="18" t="s">
        <v>1468</v>
      </c>
      <c r="AK47" s="20" t="s">
        <v>659</v>
      </c>
      <c r="AL47" s="20" t="s">
        <v>336</v>
      </c>
      <c r="AM47" s="29">
        <v>2021</v>
      </c>
    </row>
    <row r="48" spans="1:39" s="30" customFormat="1" ht="51" x14ac:dyDescent="0.2">
      <c r="A48" s="20" t="s">
        <v>1442</v>
      </c>
      <c r="B48" s="18" t="s">
        <v>360</v>
      </c>
      <c r="C48" s="18" t="s">
        <v>1943</v>
      </c>
      <c r="D48" s="19" t="s">
        <v>1828</v>
      </c>
      <c r="E48" s="19" t="s">
        <v>1440</v>
      </c>
      <c r="F48" s="18" t="s">
        <v>479</v>
      </c>
      <c r="G48" s="18" t="s">
        <v>479</v>
      </c>
      <c r="H48" s="19">
        <v>3</v>
      </c>
      <c r="I48" s="21">
        <v>7</v>
      </c>
      <c r="J48" s="22" t="s">
        <v>1846</v>
      </c>
      <c r="K48" s="18" t="s">
        <v>454</v>
      </c>
      <c r="L48" s="20" t="s">
        <v>205</v>
      </c>
      <c r="M48" s="23">
        <v>0</v>
      </c>
      <c r="N48" s="23">
        <v>25</v>
      </c>
      <c r="O48" s="23">
        <v>25</v>
      </c>
      <c r="P48" s="24">
        <f t="shared" si="2"/>
        <v>50</v>
      </c>
      <c r="Q48" s="23">
        <v>25</v>
      </c>
      <c r="R48" s="23">
        <v>25</v>
      </c>
      <c r="S48" s="23">
        <v>100</v>
      </c>
      <c r="T48" s="23">
        <v>25</v>
      </c>
      <c r="U48" s="23">
        <v>25</v>
      </c>
      <c r="V48" s="23">
        <v>50</v>
      </c>
      <c r="W48" s="25">
        <f t="shared" si="3"/>
        <v>1</v>
      </c>
      <c r="X48" s="26">
        <f t="shared" si="4"/>
        <v>1</v>
      </c>
      <c r="Y48" s="27">
        <f t="shared" si="5"/>
        <v>1</v>
      </c>
      <c r="Z48" s="24" t="str">
        <f t="shared" si="6"/>
        <v>85% a 100%</v>
      </c>
      <c r="AA48" s="28">
        <v>8078024.9000000004</v>
      </c>
      <c r="AB48" s="28">
        <v>3804380.18</v>
      </c>
      <c r="AC48" s="25">
        <f t="shared" si="7"/>
        <v>0.47095425269114977</v>
      </c>
      <c r="AD48" s="26">
        <f t="shared" si="8"/>
        <v>0.47095425269114977</v>
      </c>
      <c r="AE48" s="24" t="str">
        <f t="shared" si="9"/>
        <v>42,2% a 100%</v>
      </c>
      <c r="AF48" s="23" t="str">
        <f t="shared" si="1"/>
        <v>176801441000101</v>
      </c>
      <c r="AG48" s="28">
        <v>10173220.190000001</v>
      </c>
      <c r="AH48" s="28">
        <v>5930686.8300000001</v>
      </c>
      <c r="AI48" s="18" t="s">
        <v>497</v>
      </c>
      <c r="AJ48" s="18" t="s">
        <v>497</v>
      </c>
      <c r="AK48" s="20" t="s">
        <v>1050</v>
      </c>
      <c r="AL48" s="20" t="s">
        <v>108</v>
      </c>
      <c r="AM48" s="29">
        <v>2021</v>
      </c>
    </row>
    <row r="49" spans="1:39" s="30" customFormat="1" ht="102" x14ac:dyDescent="0.2">
      <c r="A49" s="20" t="s">
        <v>155</v>
      </c>
      <c r="B49" s="18" t="s">
        <v>1865</v>
      </c>
      <c r="C49" s="18" t="s">
        <v>1943</v>
      </c>
      <c r="D49" s="19" t="s">
        <v>1828</v>
      </c>
      <c r="E49" s="19" t="s">
        <v>1440</v>
      </c>
      <c r="F49" s="18" t="s">
        <v>479</v>
      </c>
      <c r="G49" s="18" t="s">
        <v>479</v>
      </c>
      <c r="H49" s="19">
        <v>3</v>
      </c>
      <c r="I49" s="21">
        <v>7</v>
      </c>
      <c r="J49" s="22" t="s">
        <v>1846</v>
      </c>
      <c r="K49" s="18" t="s">
        <v>454</v>
      </c>
      <c r="L49" s="20" t="s">
        <v>205</v>
      </c>
      <c r="M49" s="23">
        <v>97.82</v>
      </c>
      <c r="N49" s="23">
        <v>25</v>
      </c>
      <c r="O49" s="23">
        <v>25</v>
      </c>
      <c r="P49" s="24">
        <f t="shared" si="2"/>
        <v>50</v>
      </c>
      <c r="Q49" s="23">
        <v>25</v>
      </c>
      <c r="R49" s="23">
        <v>25</v>
      </c>
      <c r="S49" s="23">
        <v>100</v>
      </c>
      <c r="T49" s="23">
        <v>14.77</v>
      </c>
      <c r="U49" s="23">
        <v>27.05</v>
      </c>
      <c r="V49" s="23">
        <v>41.82</v>
      </c>
      <c r="W49" s="25">
        <f t="shared" si="3"/>
        <v>0.83640000000000003</v>
      </c>
      <c r="X49" s="26">
        <f t="shared" si="4"/>
        <v>0.83640000000000003</v>
      </c>
      <c r="Y49" s="27">
        <f t="shared" si="5"/>
        <v>0.83640000000000003</v>
      </c>
      <c r="Z49" s="24" t="str">
        <f t="shared" si="6"/>
        <v>70% a 84,99%</v>
      </c>
      <c r="AA49" s="28">
        <v>15740717.550000001</v>
      </c>
      <c r="AB49" s="28">
        <v>6573490.1299999999</v>
      </c>
      <c r="AC49" s="25">
        <f t="shared" si="7"/>
        <v>0.41761057646320576</v>
      </c>
      <c r="AD49" s="26">
        <f t="shared" si="8"/>
        <v>0.41761057646320576</v>
      </c>
      <c r="AE49" s="24" t="str">
        <f t="shared" si="9"/>
        <v>34,7% a 42,1%</v>
      </c>
      <c r="AF49" s="23" t="str">
        <f t="shared" si="1"/>
        <v>176804939000101</v>
      </c>
      <c r="AG49" s="28">
        <v>15740717.550000003</v>
      </c>
      <c r="AH49" s="28">
        <v>6573490.1300000036</v>
      </c>
      <c r="AI49" s="18" t="s">
        <v>1269</v>
      </c>
      <c r="AJ49" s="18" t="s">
        <v>1530</v>
      </c>
      <c r="AK49" s="20" t="s">
        <v>728</v>
      </c>
      <c r="AL49" s="20" t="s">
        <v>839</v>
      </c>
      <c r="AM49" s="29">
        <v>2021</v>
      </c>
    </row>
    <row r="50" spans="1:39" s="30" customFormat="1" ht="51" x14ac:dyDescent="0.2">
      <c r="A50" s="20" t="s">
        <v>1368</v>
      </c>
      <c r="B50" s="18" t="s">
        <v>32</v>
      </c>
      <c r="C50" s="18" t="s">
        <v>1837</v>
      </c>
      <c r="D50" s="19" t="s">
        <v>1828</v>
      </c>
      <c r="E50" s="19" t="s">
        <v>1440</v>
      </c>
      <c r="F50" s="18" t="s">
        <v>479</v>
      </c>
      <c r="G50" s="18" t="s">
        <v>479</v>
      </c>
      <c r="H50" s="19">
        <v>3</v>
      </c>
      <c r="I50" s="21">
        <v>7</v>
      </c>
      <c r="J50" s="22" t="s">
        <v>1846</v>
      </c>
      <c r="K50" s="18" t="s">
        <v>454</v>
      </c>
      <c r="L50" s="20" t="s">
        <v>205</v>
      </c>
      <c r="M50" s="23">
        <v>100</v>
      </c>
      <c r="N50" s="23">
        <v>25</v>
      </c>
      <c r="O50" s="23">
        <v>25</v>
      </c>
      <c r="P50" s="24">
        <f t="shared" si="2"/>
        <v>50</v>
      </c>
      <c r="Q50" s="23">
        <v>25</v>
      </c>
      <c r="R50" s="23">
        <v>25</v>
      </c>
      <c r="S50" s="23">
        <v>100</v>
      </c>
      <c r="T50" s="23">
        <v>25</v>
      </c>
      <c r="U50" s="23">
        <v>25</v>
      </c>
      <c r="V50" s="23">
        <v>50</v>
      </c>
      <c r="W50" s="25">
        <f t="shared" si="3"/>
        <v>1</v>
      </c>
      <c r="X50" s="26">
        <f t="shared" si="4"/>
        <v>1</v>
      </c>
      <c r="Y50" s="27">
        <f t="shared" si="5"/>
        <v>1</v>
      </c>
      <c r="Z50" s="24" t="str">
        <f t="shared" si="6"/>
        <v>85% a 100%</v>
      </c>
      <c r="AA50" s="28">
        <v>1144293.22</v>
      </c>
      <c r="AB50" s="28">
        <v>577472.87</v>
      </c>
      <c r="AC50" s="25">
        <f t="shared" si="7"/>
        <v>0.50465462864492028</v>
      </c>
      <c r="AD50" s="26">
        <f t="shared" si="8"/>
        <v>0.50465462864492028</v>
      </c>
      <c r="AE50" s="24" t="str">
        <f t="shared" si="9"/>
        <v>42,2% a 100%</v>
      </c>
      <c r="AF50" s="23" t="str">
        <f t="shared" si="1"/>
        <v>176804866000101</v>
      </c>
      <c r="AG50" s="28">
        <v>1144293.22</v>
      </c>
      <c r="AH50" s="28">
        <v>577472.87</v>
      </c>
      <c r="AI50" s="18" t="s">
        <v>1792</v>
      </c>
      <c r="AJ50" s="18" t="s">
        <v>1792</v>
      </c>
      <c r="AK50" s="20" t="s">
        <v>399</v>
      </c>
      <c r="AL50" s="20" t="s">
        <v>1692</v>
      </c>
      <c r="AM50" s="29">
        <v>2021</v>
      </c>
    </row>
    <row r="51" spans="1:39" s="30" customFormat="1" ht="76.5" x14ac:dyDescent="0.2">
      <c r="A51" s="20" t="s">
        <v>1598</v>
      </c>
      <c r="B51" s="18" t="s">
        <v>1035</v>
      </c>
      <c r="C51" s="18" t="s">
        <v>1943</v>
      </c>
      <c r="D51" s="19" t="s">
        <v>1828</v>
      </c>
      <c r="E51" s="19" t="s">
        <v>1440</v>
      </c>
      <c r="F51" s="18" t="s">
        <v>479</v>
      </c>
      <c r="G51" s="18" t="s">
        <v>479</v>
      </c>
      <c r="H51" s="19">
        <v>3</v>
      </c>
      <c r="I51" s="21">
        <v>7</v>
      </c>
      <c r="J51" s="22" t="s">
        <v>1846</v>
      </c>
      <c r="K51" s="18" t="s">
        <v>925</v>
      </c>
      <c r="L51" s="20" t="s">
        <v>310</v>
      </c>
      <c r="M51" s="23">
        <v>102.04</v>
      </c>
      <c r="N51" s="23">
        <v>25</v>
      </c>
      <c r="O51" s="23">
        <v>25</v>
      </c>
      <c r="P51" s="24">
        <f t="shared" si="2"/>
        <v>50</v>
      </c>
      <c r="Q51" s="23">
        <v>25</v>
      </c>
      <c r="R51" s="23">
        <v>25</v>
      </c>
      <c r="S51" s="23">
        <v>100</v>
      </c>
      <c r="T51" s="23">
        <v>25</v>
      </c>
      <c r="U51" s="23">
        <v>25</v>
      </c>
      <c r="V51" s="23">
        <v>50</v>
      </c>
      <c r="W51" s="25">
        <f t="shared" si="3"/>
        <v>1</v>
      </c>
      <c r="X51" s="26">
        <f t="shared" si="4"/>
        <v>1</v>
      </c>
      <c r="Y51" s="27">
        <f t="shared" si="5"/>
        <v>1</v>
      </c>
      <c r="Z51" s="24" t="str">
        <f t="shared" si="6"/>
        <v>85% a 100%</v>
      </c>
      <c r="AA51" s="28">
        <v>8063777.0899999999</v>
      </c>
      <c r="AB51" s="28">
        <v>3586461.13</v>
      </c>
      <c r="AC51" s="25">
        <f t="shared" si="7"/>
        <v>0.44476193847764212</v>
      </c>
      <c r="AD51" s="26">
        <f t="shared" si="8"/>
        <v>0.44476193847764212</v>
      </c>
      <c r="AE51" s="24" t="str">
        <f t="shared" si="9"/>
        <v>42,2% a 100%</v>
      </c>
      <c r="AF51" s="23" t="str">
        <f t="shared" si="1"/>
        <v>176815833000101</v>
      </c>
      <c r="AG51" s="28">
        <v>8063777.0899999999</v>
      </c>
      <c r="AH51" s="28">
        <v>3586461.129999999</v>
      </c>
      <c r="AI51" s="18" t="s">
        <v>1087</v>
      </c>
      <c r="AJ51" s="18" t="s">
        <v>1735</v>
      </c>
      <c r="AK51" s="20" t="s">
        <v>1760</v>
      </c>
      <c r="AL51" s="20" t="s">
        <v>923</v>
      </c>
      <c r="AM51" s="29">
        <v>2021</v>
      </c>
    </row>
    <row r="52" spans="1:39" s="30" customFormat="1" ht="51" x14ac:dyDescent="0.2">
      <c r="A52" s="20" t="s">
        <v>599</v>
      </c>
      <c r="B52" s="18" t="s">
        <v>436</v>
      </c>
      <c r="C52" s="18" t="s">
        <v>1832</v>
      </c>
      <c r="D52" s="19" t="s">
        <v>1828</v>
      </c>
      <c r="E52" s="19" t="s">
        <v>1440</v>
      </c>
      <c r="F52" s="18" t="s">
        <v>479</v>
      </c>
      <c r="G52" s="18" t="s">
        <v>479</v>
      </c>
      <c r="H52" s="19">
        <v>3</v>
      </c>
      <c r="I52" s="21">
        <v>7</v>
      </c>
      <c r="J52" s="22" t="s">
        <v>1846</v>
      </c>
      <c r="K52" s="18" t="s">
        <v>454</v>
      </c>
      <c r="L52" s="20" t="s">
        <v>205</v>
      </c>
      <c r="M52" s="23">
        <v>100</v>
      </c>
      <c r="N52" s="23">
        <v>25</v>
      </c>
      <c r="O52" s="23">
        <v>25</v>
      </c>
      <c r="P52" s="24">
        <f t="shared" si="2"/>
        <v>50</v>
      </c>
      <c r="Q52" s="23">
        <v>25</v>
      </c>
      <c r="R52" s="23">
        <v>25</v>
      </c>
      <c r="S52" s="23">
        <v>100</v>
      </c>
      <c r="T52" s="23">
        <v>25</v>
      </c>
      <c r="U52" s="23">
        <v>25</v>
      </c>
      <c r="V52" s="23">
        <v>50</v>
      </c>
      <c r="W52" s="25">
        <f t="shared" si="3"/>
        <v>1</v>
      </c>
      <c r="X52" s="26">
        <f t="shared" si="4"/>
        <v>1</v>
      </c>
      <c r="Y52" s="27">
        <f t="shared" si="5"/>
        <v>1</v>
      </c>
      <c r="Z52" s="24" t="str">
        <f t="shared" si="6"/>
        <v>85% a 100%</v>
      </c>
      <c r="AA52" s="28">
        <v>5713221.5300000003</v>
      </c>
      <c r="AB52" s="28">
        <v>1114502.81</v>
      </c>
      <c r="AC52" s="25">
        <f t="shared" si="7"/>
        <v>0.19507432087969465</v>
      </c>
      <c r="AD52" s="26">
        <f t="shared" si="8"/>
        <v>0.19507432087969465</v>
      </c>
      <c r="AE52" s="24" t="str">
        <f t="shared" si="9"/>
        <v>0% a 34,69%</v>
      </c>
      <c r="AF52" s="23" t="str">
        <f t="shared" si="1"/>
        <v>176805404000101</v>
      </c>
      <c r="AG52" s="28">
        <v>5713221.5300000003</v>
      </c>
      <c r="AH52" s="28">
        <v>1114502.81</v>
      </c>
      <c r="AI52" s="18" t="s">
        <v>819</v>
      </c>
      <c r="AJ52" s="18" t="s">
        <v>102</v>
      </c>
      <c r="AK52" s="20" t="s">
        <v>1336</v>
      </c>
      <c r="AL52" s="20" t="s">
        <v>675</v>
      </c>
      <c r="AM52" s="29">
        <v>2021</v>
      </c>
    </row>
    <row r="53" spans="1:39" s="30" customFormat="1" ht="165.75" x14ac:dyDescent="0.2">
      <c r="A53" s="20" t="s">
        <v>1495</v>
      </c>
      <c r="B53" s="18" t="s">
        <v>242</v>
      </c>
      <c r="C53" s="18" t="s">
        <v>1832</v>
      </c>
      <c r="D53" s="19" t="s">
        <v>1828</v>
      </c>
      <c r="E53" s="19" t="s">
        <v>1440</v>
      </c>
      <c r="F53" s="18" t="s">
        <v>479</v>
      </c>
      <c r="G53" s="18" t="s">
        <v>479</v>
      </c>
      <c r="H53" s="19">
        <v>3</v>
      </c>
      <c r="I53" s="21">
        <v>7</v>
      </c>
      <c r="J53" s="22" t="s">
        <v>1846</v>
      </c>
      <c r="K53" s="18" t="s">
        <v>454</v>
      </c>
      <c r="L53" s="20" t="s">
        <v>205</v>
      </c>
      <c r="M53" s="23">
        <v>86.64</v>
      </c>
      <c r="N53" s="23">
        <v>21.27</v>
      </c>
      <c r="O53" s="23">
        <v>17.2</v>
      </c>
      <c r="P53" s="24">
        <f t="shared" si="2"/>
        <v>38.47</v>
      </c>
      <c r="Q53" s="23">
        <v>27.75</v>
      </c>
      <c r="R53" s="23">
        <v>24.99</v>
      </c>
      <c r="S53" s="23">
        <v>91.21</v>
      </c>
      <c r="T53" s="23">
        <v>21.27</v>
      </c>
      <c r="U53" s="23">
        <v>0</v>
      </c>
      <c r="V53" s="23">
        <v>21.27</v>
      </c>
      <c r="W53" s="25">
        <f t="shared" si="3"/>
        <v>0.55289836236028078</v>
      </c>
      <c r="X53" s="26">
        <f t="shared" si="4"/>
        <v>0.55289836236028078</v>
      </c>
      <c r="Y53" s="27">
        <f t="shared" si="5"/>
        <v>0.55289836236028078</v>
      </c>
      <c r="Z53" s="24" t="str">
        <f t="shared" si="6"/>
        <v>0% a 69,99%</v>
      </c>
      <c r="AA53" s="28">
        <v>14939779.689999999</v>
      </c>
      <c r="AB53" s="28">
        <v>6235848</v>
      </c>
      <c r="AC53" s="25">
        <f t="shared" si="7"/>
        <v>0.4173989261818894</v>
      </c>
      <c r="AD53" s="26">
        <f t="shared" si="8"/>
        <v>0.4173989261818894</v>
      </c>
      <c r="AE53" s="24" t="str">
        <f t="shared" si="9"/>
        <v>34,7% a 42,1%</v>
      </c>
      <c r="AF53" s="23" t="str">
        <f t="shared" si="1"/>
        <v>176000562000101</v>
      </c>
      <c r="AG53" s="28">
        <v>14939779.689999999</v>
      </c>
      <c r="AH53" s="28">
        <v>6235848</v>
      </c>
      <c r="AI53" s="18" t="s">
        <v>1331</v>
      </c>
      <c r="AJ53" s="18" t="s">
        <v>1717</v>
      </c>
      <c r="AK53" s="20" t="s">
        <v>557</v>
      </c>
      <c r="AL53" s="20" t="s">
        <v>204</v>
      </c>
      <c r="AM53" s="29">
        <v>2021</v>
      </c>
    </row>
    <row r="54" spans="1:39" s="30" customFormat="1" ht="51" x14ac:dyDescent="0.2">
      <c r="A54" s="20" t="s">
        <v>269</v>
      </c>
      <c r="B54" s="18" t="s">
        <v>1866</v>
      </c>
      <c r="C54" s="18" t="s">
        <v>1832</v>
      </c>
      <c r="D54" s="19" t="s">
        <v>1834</v>
      </c>
      <c r="E54" s="19" t="s">
        <v>1440</v>
      </c>
      <c r="F54" s="18" t="s">
        <v>479</v>
      </c>
      <c r="G54" s="18" t="s">
        <v>479</v>
      </c>
      <c r="H54" s="19">
        <v>3</v>
      </c>
      <c r="I54" s="21">
        <v>7</v>
      </c>
      <c r="J54" s="22" t="s">
        <v>1846</v>
      </c>
      <c r="K54" s="18" t="s">
        <v>132</v>
      </c>
      <c r="L54" s="20" t="s">
        <v>310</v>
      </c>
      <c r="M54" s="23">
        <v>0</v>
      </c>
      <c r="N54" s="23">
        <v>25</v>
      </c>
      <c r="O54" s="23">
        <v>25</v>
      </c>
      <c r="P54" s="24">
        <f t="shared" si="2"/>
        <v>50</v>
      </c>
      <c r="Q54" s="23">
        <v>25</v>
      </c>
      <c r="R54" s="23">
        <v>25</v>
      </c>
      <c r="S54" s="23">
        <v>100</v>
      </c>
      <c r="T54" s="23">
        <v>25</v>
      </c>
      <c r="U54" s="23">
        <v>25</v>
      </c>
      <c r="V54" s="23">
        <v>50</v>
      </c>
      <c r="W54" s="25">
        <f t="shared" si="3"/>
        <v>1</v>
      </c>
      <c r="X54" s="26">
        <f t="shared" si="4"/>
        <v>1</v>
      </c>
      <c r="Y54" s="27">
        <f t="shared" si="5"/>
        <v>1</v>
      </c>
      <c r="Z54" s="24" t="str">
        <f t="shared" si="6"/>
        <v>85% a 100%</v>
      </c>
      <c r="AA54" s="28">
        <v>4126636.59</v>
      </c>
      <c r="AB54" s="28">
        <v>1795213.02</v>
      </c>
      <c r="AC54" s="25">
        <f t="shared" si="7"/>
        <v>0.43503055838507942</v>
      </c>
      <c r="AD54" s="26">
        <f t="shared" si="8"/>
        <v>0.43503055838507942</v>
      </c>
      <c r="AE54" s="24" t="str">
        <f t="shared" si="9"/>
        <v>42,2% a 100%</v>
      </c>
      <c r="AF54" s="23" t="str">
        <f t="shared" si="1"/>
        <v>136002384000101</v>
      </c>
      <c r="AG54" s="28">
        <v>4126636.59</v>
      </c>
      <c r="AH54" s="28">
        <v>1795213.0200000003</v>
      </c>
      <c r="AI54" s="18" t="s">
        <v>556</v>
      </c>
      <c r="AJ54" s="18" t="s">
        <v>556</v>
      </c>
      <c r="AK54" s="20" t="s">
        <v>511</v>
      </c>
      <c r="AL54" s="20" t="s">
        <v>724</v>
      </c>
      <c r="AM54" s="29">
        <v>2021</v>
      </c>
    </row>
    <row r="55" spans="1:39" s="30" customFormat="1" ht="63.75" x14ac:dyDescent="0.2">
      <c r="A55" s="20" t="s">
        <v>322</v>
      </c>
      <c r="B55" s="18" t="s">
        <v>585</v>
      </c>
      <c r="C55" s="18" t="s">
        <v>1832</v>
      </c>
      <c r="D55" s="19" t="s">
        <v>1836</v>
      </c>
      <c r="E55" s="19" t="s">
        <v>1440</v>
      </c>
      <c r="F55" s="18" t="s">
        <v>479</v>
      </c>
      <c r="G55" s="18" t="s">
        <v>479</v>
      </c>
      <c r="H55" s="19">
        <v>1</v>
      </c>
      <c r="I55" s="21">
        <v>1</v>
      </c>
      <c r="J55" s="22" t="s">
        <v>1840</v>
      </c>
      <c r="K55" s="18" t="s">
        <v>710</v>
      </c>
      <c r="L55" s="20" t="s">
        <v>125</v>
      </c>
      <c r="M55" s="23">
        <v>0</v>
      </c>
      <c r="N55" s="23">
        <v>25</v>
      </c>
      <c r="O55" s="23">
        <v>25</v>
      </c>
      <c r="P55" s="24">
        <f t="shared" si="2"/>
        <v>50</v>
      </c>
      <c r="Q55" s="23">
        <v>25</v>
      </c>
      <c r="R55" s="23">
        <v>25</v>
      </c>
      <c r="S55" s="23">
        <v>100</v>
      </c>
      <c r="T55" s="23">
        <v>25</v>
      </c>
      <c r="U55" s="23">
        <v>25</v>
      </c>
      <c r="V55" s="23">
        <v>50</v>
      </c>
      <c r="W55" s="25">
        <f t="shared" si="3"/>
        <v>1</v>
      </c>
      <c r="X55" s="26">
        <f t="shared" si="4"/>
        <v>1</v>
      </c>
      <c r="Y55" s="27">
        <f t="shared" si="5"/>
        <v>1</v>
      </c>
      <c r="Z55" s="24" t="str">
        <f t="shared" si="6"/>
        <v>85% a 100%</v>
      </c>
      <c r="AA55" s="28">
        <v>14583697.779999999</v>
      </c>
      <c r="AB55" s="28">
        <v>5460868.7599999998</v>
      </c>
      <c r="AC55" s="25">
        <f t="shared" si="7"/>
        <v>0.37445021436805997</v>
      </c>
      <c r="AD55" s="26">
        <f t="shared" si="8"/>
        <v>0.37445021436805997</v>
      </c>
      <c r="AE55" s="24" t="str">
        <f t="shared" si="9"/>
        <v>34,7% a 42,1%</v>
      </c>
      <c r="AF55" s="23" t="str">
        <f t="shared" si="1"/>
        <v>066000125000101</v>
      </c>
      <c r="AG55" s="28">
        <v>14583697.780000001</v>
      </c>
      <c r="AH55" s="28">
        <v>5460868.7600000007</v>
      </c>
      <c r="AI55" s="18" t="s">
        <v>359</v>
      </c>
      <c r="AJ55" s="18" t="s">
        <v>359</v>
      </c>
      <c r="AK55" s="20" t="s">
        <v>31</v>
      </c>
      <c r="AL55" s="20" t="s">
        <v>1542</v>
      </c>
      <c r="AM55" s="29">
        <v>2021</v>
      </c>
    </row>
    <row r="56" spans="1:39" s="30" customFormat="1" ht="63.75" x14ac:dyDescent="0.2">
      <c r="A56" s="20" t="s">
        <v>1594</v>
      </c>
      <c r="B56" s="18" t="s">
        <v>303</v>
      </c>
      <c r="C56" s="18" t="s">
        <v>1832</v>
      </c>
      <c r="D56" s="19" t="s">
        <v>1831</v>
      </c>
      <c r="E56" s="19" t="s">
        <v>1440</v>
      </c>
      <c r="F56" s="18" t="s">
        <v>479</v>
      </c>
      <c r="G56" s="18" t="s">
        <v>479</v>
      </c>
      <c r="H56" s="19">
        <v>3</v>
      </c>
      <c r="I56" s="21">
        <v>7</v>
      </c>
      <c r="J56" s="22" t="s">
        <v>1846</v>
      </c>
      <c r="K56" s="18" t="s">
        <v>454</v>
      </c>
      <c r="L56" s="20" t="s">
        <v>205</v>
      </c>
      <c r="M56" s="23">
        <v>0</v>
      </c>
      <c r="N56" s="23">
        <v>25</v>
      </c>
      <c r="O56" s="23">
        <v>25</v>
      </c>
      <c r="P56" s="24">
        <f t="shared" si="2"/>
        <v>50</v>
      </c>
      <c r="Q56" s="23">
        <v>25</v>
      </c>
      <c r="R56" s="23">
        <v>25</v>
      </c>
      <c r="S56" s="23">
        <v>100</v>
      </c>
      <c r="T56" s="23">
        <v>25</v>
      </c>
      <c r="U56" s="23">
        <v>25</v>
      </c>
      <c r="V56" s="23">
        <v>50</v>
      </c>
      <c r="W56" s="25">
        <f t="shared" si="3"/>
        <v>1</v>
      </c>
      <c r="X56" s="26">
        <f t="shared" si="4"/>
        <v>1</v>
      </c>
      <c r="Y56" s="27">
        <f t="shared" si="5"/>
        <v>1</v>
      </c>
      <c r="Z56" s="24" t="str">
        <f t="shared" si="6"/>
        <v>85% a 100%</v>
      </c>
      <c r="AA56" s="28">
        <v>9977781.9800000004</v>
      </c>
      <c r="AB56" s="28">
        <v>4094567.22</v>
      </c>
      <c r="AC56" s="25">
        <f t="shared" si="7"/>
        <v>0.41036847950850897</v>
      </c>
      <c r="AD56" s="26">
        <f t="shared" si="8"/>
        <v>0.41036847950850897</v>
      </c>
      <c r="AE56" s="24" t="str">
        <f t="shared" si="9"/>
        <v>34,7% a 42,1%</v>
      </c>
      <c r="AF56" s="23" t="str">
        <f t="shared" si="1"/>
        <v>096000278000101</v>
      </c>
      <c r="AG56" s="28">
        <v>9977781.9800000042</v>
      </c>
      <c r="AH56" s="28">
        <v>4094567.22</v>
      </c>
      <c r="AI56" s="18" t="s">
        <v>1711</v>
      </c>
      <c r="AJ56" s="18" t="s">
        <v>1642</v>
      </c>
      <c r="AK56" s="20" t="s">
        <v>1299</v>
      </c>
      <c r="AL56" s="20" t="s">
        <v>993</v>
      </c>
      <c r="AM56" s="29">
        <v>2021</v>
      </c>
    </row>
    <row r="57" spans="1:39" s="30" customFormat="1" ht="204" x14ac:dyDescent="0.2">
      <c r="A57" s="20" t="s">
        <v>580</v>
      </c>
      <c r="B57" s="18" t="s">
        <v>1303</v>
      </c>
      <c r="C57" s="18" t="s">
        <v>1832</v>
      </c>
      <c r="D57" s="19" t="s">
        <v>1828</v>
      </c>
      <c r="E57" s="19" t="s">
        <v>1440</v>
      </c>
      <c r="F57" s="18" t="s">
        <v>479</v>
      </c>
      <c r="G57" s="18" t="s">
        <v>479</v>
      </c>
      <c r="H57" s="19">
        <v>1</v>
      </c>
      <c r="I57" s="21">
        <v>1</v>
      </c>
      <c r="J57" s="22" t="s">
        <v>1840</v>
      </c>
      <c r="K57" s="18" t="s">
        <v>1015</v>
      </c>
      <c r="L57" s="20" t="s">
        <v>205</v>
      </c>
      <c r="M57" s="23">
        <v>100</v>
      </c>
      <c r="N57" s="23">
        <v>25</v>
      </c>
      <c r="O57" s="23">
        <v>25</v>
      </c>
      <c r="P57" s="24">
        <f t="shared" si="2"/>
        <v>50</v>
      </c>
      <c r="Q57" s="23">
        <v>25</v>
      </c>
      <c r="R57" s="23">
        <v>25</v>
      </c>
      <c r="S57" s="23">
        <v>100</v>
      </c>
      <c r="T57" s="23">
        <v>20.22</v>
      </c>
      <c r="U57" s="23">
        <v>29.53</v>
      </c>
      <c r="V57" s="23">
        <v>49.75</v>
      </c>
      <c r="W57" s="25">
        <f t="shared" si="3"/>
        <v>0.995</v>
      </c>
      <c r="X57" s="26">
        <f t="shared" si="4"/>
        <v>0.995</v>
      </c>
      <c r="Y57" s="27">
        <f t="shared" si="5"/>
        <v>0.995</v>
      </c>
      <c r="Z57" s="24" t="str">
        <f t="shared" si="6"/>
        <v>85% a 100%</v>
      </c>
      <c r="AA57" s="28">
        <v>25193522.350000001</v>
      </c>
      <c r="AB57" s="28">
        <v>12534881.720000001</v>
      </c>
      <c r="AC57" s="25">
        <f t="shared" si="7"/>
        <v>0.49754383471511676</v>
      </c>
      <c r="AD57" s="26">
        <f t="shared" si="8"/>
        <v>0.49754383471511676</v>
      </c>
      <c r="AE57" s="24" t="str">
        <f t="shared" si="9"/>
        <v>42,2% a 100%</v>
      </c>
      <c r="AF57" s="23" t="str">
        <f t="shared" si="1"/>
        <v>176001097000101</v>
      </c>
      <c r="AG57" s="28">
        <v>25193522.350000001</v>
      </c>
      <c r="AH57" s="28">
        <v>12534881.720000001</v>
      </c>
      <c r="AI57" s="18" t="s">
        <v>187</v>
      </c>
      <c r="AJ57" s="18" t="s">
        <v>187</v>
      </c>
      <c r="AK57" s="20" t="s">
        <v>697</v>
      </c>
      <c r="AL57" s="20" t="s">
        <v>1432</v>
      </c>
      <c r="AM57" s="29">
        <v>2021</v>
      </c>
    </row>
    <row r="58" spans="1:39" s="30" customFormat="1" ht="51" x14ac:dyDescent="0.2">
      <c r="A58" s="20" t="s">
        <v>662</v>
      </c>
      <c r="B58" s="18" t="s">
        <v>1867</v>
      </c>
      <c r="C58" s="18" t="s">
        <v>1837</v>
      </c>
      <c r="D58" s="19" t="s">
        <v>1828</v>
      </c>
      <c r="E58" s="19" t="s">
        <v>1440</v>
      </c>
      <c r="F58" s="18" t="s">
        <v>479</v>
      </c>
      <c r="G58" s="18" t="s">
        <v>479</v>
      </c>
      <c r="H58" s="19">
        <v>3</v>
      </c>
      <c r="I58" s="21">
        <v>7</v>
      </c>
      <c r="J58" s="22" t="s">
        <v>1846</v>
      </c>
      <c r="K58" s="18" t="s">
        <v>454</v>
      </c>
      <c r="L58" s="20" t="s">
        <v>205</v>
      </c>
      <c r="M58" s="23">
        <v>0</v>
      </c>
      <c r="N58" s="23">
        <v>25</v>
      </c>
      <c r="O58" s="23">
        <v>25</v>
      </c>
      <c r="P58" s="24">
        <f t="shared" si="2"/>
        <v>50</v>
      </c>
      <c r="Q58" s="23">
        <v>25</v>
      </c>
      <c r="R58" s="23">
        <v>25</v>
      </c>
      <c r="S58" s="23">
        <v>100</v>
      </c>
      <c r="T58" s="23">
        <v>25</v>
      </c>
      <c r="U58" s="23">
        <v>25</v>
      </c>
      <c r="V58" s="23">
        <v>50</v>
      </c>
      <c r="W58" s="25">
        <f t="shared" si="3"/>
        <v>1</v>
      </c>
      <c r="X58" s="26">
        <f t="shared" si="4"/>
        <v>1</v>
      </c>
      <c r="Y58" s="27">
        <f t="shared" si="5"/>
        <v>1</v>
      </c>
      <c r="Z58" s="24" t="str">
        <f t="shared" si="6"/>
        <v>85% a 100%</v>
      </c>
      <c r="AA58" s="28">
        <v>12020054.01</v>
      </c>
      <c r="AB58" s="28">
        <v>3251291.77</v>
      </c>
      <c r="AC58" s="25">
        <f t="shared" si="7"/>
        <v>0.2704889484935018</v>
      </c>
      <c r="AD58" s="26">
        <f t="shared" si="8"/>
        <v>0.2704889484935018</v>
      </c>
      <c r="AE58" s="24" t="str">
        <f t="shared" si="9"/>
        <v>0% a 34,69%</v>
      </c>
      <c r="AF58" s="23" t="str">
        <f t="shared" si="1"/>
        <v>176801271000101</v>
      </c>
      <c r="AG58" s="28">
        <v>12020054.01</v>
      </c>
      <c r="AH58" s="28">
        <v>3251291.7700000005</v>
      </c>
      <c r="AI58" s="18" t="s">
        <v>1529</v>
      </c>
      <c r="AJ58" s="18" t="s">
        <v>5</v>
      </c>
      <c r="AK58" s="20" t="s">
        <v>1604</v>
      </c>
      <c r="AL58" s="20" t="s">
        <v>615</v>
      </c>
      <c r="AM58" s="29">
        <v>2021</v>
      </c>
    </row>
    <row r="59" spans="1:39" s="30" customFormat="1" ht="51" x14ac:dyDescent="0.2">
      <c r="A59" s="20" t="s">
        <v>84</v>
      </c>
      <c r="B59" s="18" t="s">
        <v>1033</v>
      </c>
      <c r="C59" s="18" t="s">
        <v>1832</v>
      </c>
      <c r="D59" s="19" t="s">
        <v>1828</v>
      </c>
      <c r="E59" s="19" t="s">
        <v>1440</v>
      </c>
      <c r="F59" s="18" t="s">
        <v>479</v>
      </c>
      <c r="G59" s="18" t="s">
        <v>479</v>
      </c>
      <c r="H59" s="19">
        <v>3</v>
      </c>
      <c r="I59" s="21">
        <v>7</v>
      </c>
      <c r="J59" s="22" t="s">
        <v>1846</v>
      </c>
      <c r="K59" s="18" t="s">
        <v>454</v>
      </c>
      <c r="L59" s="20" t="s">
        <v>205</v>
      </c>
      <c r="M59" s="23">
        <v>77.650000000000006</v>
      </c>
      <c r="N59" s="23">
        <v>25</v>
      </c>
      <c r="O59" s="23">
        <v>25</v>
      </c>
      <c r="P59" s="24">
        <f t="shared" si="2"/>
        <v>50</v>
      </c>
      <c r="Q59" s="23">
        <v>25</v>
      </c>
      <c r="R59" s="23">
        <v>25</v>
      </c>
      <c r="S59" s="23">
        <v>100</v>
      </c>
      <c r="T59" s="23">
        <v>20</v>
      </c>
      <c r="U59" s="23">
        <v>32.24</v>
      </c>
      <c r="V59" s="23">
        <v>52.24</v>
      </c>
      <c r="W59" s="25">
        <f t="shared" si="3"/>
        <v>1.0448</v>
      </c>
      <c r="X59" s="26">
        <f t="shared" si="4"/>
        <v>1.0448</v>
      </c>
      <c r="Y59" s="27">
        <f t="shared" si="5"/>
        <v>1</v>
      </c>
      <c r="Z59" s="24" t="str">
        <f t="shared" si="6"/>
        <v>85% a 100%</v>
      </c>
      <c r="AA59" s="28">
        <v>4393814.5599999996</v>
      </c>
      <c r="AB59" s="28">
        <v>1445108.6</v>
      </c>
      <c r="AC59" s="25">
        <f t="shared" si="7"/>
        <v>0.32889612892538644</v>
      </c>
      <c r="AD59" s="26">
        <f t="shared" si="8"/>
        <v>0.32889612892538644</v>
      </c>
      <c r="AE59" s="24" t="str">
        <f t="shared" si="9"/>
        <v>0% a 34,69%</v>
      </c>
      <c r="AF59" s="23" t="str">
        <f t="shared" si="1"/>
        <v>176812052000101</v>
      </c>
      <c r="AG59" s="28">
        <v>4393814.5599999996</v>
      </c>
      <c r="AH59" s="28">
        <v>1445108.6</v>
      </c>
      <c r="AI59" s="18" t="s">
        <v>1378</v>
      </c>
      <c r="AJ59" s="18" t="s">
        <v>1401</v>
      </c>
      <c r="AK59" s="20" t="s">
        <v>1145</v>
      </c>
      <c r="AL59" s="20" t="s">
        <v>330</v>
      </c>
      <c r="AM59" s="29">
        <v>2021</v>
      </c>
    </row>
    <row r="60" spans="1:39" s="30" customFormat="1" ht="51" x14ac:dyDescent="0.2">
      <c r="A60" s="20" t="s">
        <v>1171</v>
      </c>
      <c r="B60" s="18" t="s">
        <v>1868</v>
      </c>
      <c r="C60" s="18" t="s">
        <v>1827</v>
      </c>
      <c r="D60" s="19" t="s">
        <v>1828</v>
      </c>
      <c r="E60" s="19" t="s">
        <v>1440</v>
      </c>
      <c r="F60" s="18" t="s">
        <v>479</v>
      </c>
      <c r="G60" s="18" t="s">
        <v>479</v>
      </c>
      <c r="H60" s="19">
        <v>3</v>
      </c>
      <c r="I60" s="21">
        <v>7</v>
      </c>
      <c r="J60" s="22" t="s">
        <v>1846</v>
      </c>
      <c r="K60" s="18" t="s">
        <v>1775</v>
      </c>
      <c r="L60" s="20" t="s">
        <v>205</v>
      </c>
      <c r="M60" s="23">
        <v>100</v>
      </c>
      <c r="N60" s="23">
        <v>25</v>
      </c>
      <c r="O60" s="23">
        <v>25</v>
      </c>
      <c r="P60" s="24">
        <f t="shared" si="2"/>
        <v>50</v>
      </c>
      <c r="Q60" s="23">
        <v>25</v>
      </c>
      <c r="R60" s="23">
        <v>25</v>
      </c>
      <c r="S60" s="23">
        <v>100</v>
      </c>
      <c r="T60" s="23">
        <v>22</v>
      </c>
      <c r="U60" s="23">
        <v>24.05</v>
      </c>
      <c r="V60" s="23">
        <v>46.05</v>
      </c>
      <c r="W60" s="25">
        <f t="shared" si="3"/>
        <v>0.92099999999999993</v>
      </c>
      <c r="X60" s="26">
        <f t="shared" si="4"/>
        <v>0.92099999999999993</v>
      </c>
      <c r="Y60" s="27">
        <f t="shared" si="5"/>
        <v>0.92099999999999993</v>
      </c>
      <c r="Z60" s="24" t="str">
        <f t="shared" si="6"/>
        <v>85% a 100%</v>
      </c>
      <c r="AA60" s="28">
        <v>8049763.9400000004</v>
      </c>
      <c r="AB60" s="28">
        <v>3706769.35</v>
      </c>
      <c r="AC60" s="25">
        <f t="shared" si="7"/>
        <v>0.46048174550569493</v>
      </c>
      <c r="AD60" s="26">
        <f t="shared" si="8"/>
        <v>0.46048174550569493</v>
      </c>
      <c r="AE60" s="24" t="str">
        <f t="shared" si="9"/>
        <v>42,2% a 100%</v>
      </c>
      <c r="AF60" s="23" t="str">
        <f t="shared" si="1"/>
        <v>176819294000101</v>
      </c>
      <c r="AG60" s="28">
        <v>8049763.9400000004</v>
      </c>
      <c r="AH60" s="28">
        <v>3706769.35</v>
      </c>
      <c r="AI60" s="18" t="s">
        <v>916</v>
      </c>
      <c r="AJ60" s="18" t="s">
        <v>875</v>
      </c>
      <c r="AK60" s="20" t="s">
        <v>465</v>
      </c>
      <c r="AL60" s="20" t="s">
        <v>1119</v>
      </c>
      <c r="AM60" s="29">
        <v>2021</v>
      </c>
    </row>
    <row r="61" spans="1:39" s="30" customFormat="1" ht="51" x14ac:dyDescent="0.2">
      <c r="A61" s="20" t="s">
        <v>1324</v>
      </c>
      <c r="B61" s="18" t="s">
        <v>1869</v>
      </c>
      <c r="C61" s="18" t="s">
        <v>1943</v>
      </c>
      <c r="D61" s="19" t="s">
        <v>1828</v>
      </c>
      <c r="E61" s="19" t="s">
        <v>1440</v>
      </c>
      <c r="F61" s="18" t="s">
        <v>479</v>
      </c>
      <c r="G61" s="18" t="s">
        <v>479</v>
      </c>
      <c r="H61" s="19">
        <v>3</v>
      </c>
      <c r="I61" s="21">
        <v>7</v>
      </c>
      <c r="J61" s="22" t="s">
        <v>1846</v>
      </c>
      <c r="K61" s="18" t="s">
        <v>454</v>
      </c>
      <c r="L61" s="20" t="s">
        <v>205</v>
      </c>
      <c r="M61" s="23">
        <v>0</v>
      </c>
      <c r="N61" s="23">
        <v>25</v>
      </c>
      <c r="O61" s="23">
        <v>25</v>
      </c>
      <c r="P61" s="24">
        <f t="shared" si="2"/>
        <v>50</v>
      </c>
      <c r="Q61" s="23">
        <v>25</v>
      </c>
      <c r="R61" s="23">
        <v>25</v>
      </c>
      <c r="S61" s="23">
        <v>100</v>
      </c>
      <c r="T61" s="23">
        <v>25</v>
      </c>
      <c r="U61" s="23">
        <v>25</v>
      </c>
      <c r="V61" s="23">
        <v>50</v>
      </c>
      <c r="W61" s="25">
        <f t="shared" si="3"/>
        <v>1</v>
      </c>
      <c r="X61" s="26">
        <f t="shared" si="4"/>
        <v>1</v>
      </c>
      <c r="Y61" s="27">
        <f t="shared" si="5"/>
        <v>1</v>
      </c>
      <c r="Z61" s="24" t="str">
        <f t="shared" si="6"/>
        <v>85% a 100%</v>
      </c>
      <c r="AA61" s="28">
        <v>1807176.1</v>
      </c>
      <c r="AB61" s="28">
        <v>827664.47</v>
      </c>
      <c r="AC61" s="25">
        <f t="shared" si="7"/>
        <v>0.45798772460525566</v>
      </c>
      <c r="AD61" s="26">
        <f t="shared" si="8"/>
        <v>0.45798772460525566</v>
      </c>
      <c r="AE61" s="24" t="str">
        <f t="shared" si="9"/>
        <v>42,2% a 100%</v>
      </c>
      <c r="AF61" s="23" t="str">
        <f t="shared" si="1"/>
        <v>176815523000101</v>
      </c>
      <c r="AG61" s="28">
        <v>2097785.5600000005</v>
      </c>
      <c r="AH61" s="28">
        <v>1118273.93</v>
      </c>
      <c r="AI61" s="18" t="s">
        <v>1451</v>
      </c>
      <c r="AJ61" s="18" t="s">
        <v>1451</v>
      </c>
      <c r="AK61" s="20" t="s">
        <v>512</v>
      </c>
      <c r="AL61" s="20" t="s">
        <v>1250</v>
      </c>
      <c r="AM61" s="29">
        <v>2021</v>
      </c>
    </row>
    <row r="62" spans="1:39" s="30" customFormat="1" ht="127.5" x14ac:dyDescent="0.2">
      <c r="A62" s="20" t="s">
        <v>445</v>
      </c>
      <c r="B62" s="18" t="s">
        <v>1870</v>
      </c>
      <c r="C62" s="18" t="s">
        <v>1829</v>
      </c>
      <c r="D62" s="19" t="s">
        <v>1828</v>
      </c>
      <c r="E62" s="19" t="s">
        <v>1440</v>
      </c>
      <c r="F62" s="18" t="s">
        <v>479</v>
      </c>
      <c r="G62" s="18" t="s">
        <v>479</v>
      </c>
      <c r="H62" s="19">
        <v>3</v>
      </c>
      <c r="I62" s="21">
        <v>7</v>
      </c>
      <c r="J62" s="22" t="s">
        <v>1846</v>
      </c>
      <c r="K62" s="18" t="s">
        <v>340</v>
      </c>
      <c r="L62" s="20" t="s">
        <v>205</v>
      </c>
      <c r="M62" s="23">
        <v>100</v>
      </c>
      <c r="N62" s="23">
        <v>25</v>
      </c>
      <c r="O62" s="23">
        <v>25</v>
      </c>
      <c r="P62" s="24">
        <f t="shared" si="2"/>
        <v>50</v>
      </c>
      <c r="Q62" s="23">
        <v>25</v>
      </c>
      <c r="R62" s="23">
        <v>25</v>
      </c>
      <c r="S62" s="23">
        <v>100</v>
      </c>
      <c r="T62" s="23">
        <v>25</v>
      </c>
      <c r="U62" s="23">
        <v>25</v>
      </c>
      <c r="V62" s="23">
        <v>50</v>
      </c>
      <c r="W62" s="25">
        <f t="shared" si="3"/>
        <v>1</v>
      </c>
      <c r="X62" s="26">
        <f t="shared" si="4"/>
        <v>1</v>
      </c>
      <c r="Y62" s="27">
        <f t="shared" si="5"/>
        <v>1</v>
      </c>
      <c r="Z62" s="24" t="str">
        <f t="shared" si="6"/>
        <v>85% a 100%</v>
      </c>
      <c r="AA62" s="28">
        <v>2388667.58</v>
      </c>
      <c r="AB62" s="28">
        <v>1138633.3500000001</v>
      </c>
      <c r="AC62" s="25">
        <f t="shared" si="7"/>
        <v>0.47668137648521192</v>
      </c>
      <c r="AD62" s="26">
        <f t="shared" si="8"/>
        <v>0.47668137648521192</v>
      </c>
      <c r="AE62" s="24" t="str">
        <f t="shared" si="9"/>
        <v>42,2% a 100%</v>
      </c>
      <c r="AF62" s="23" t="str">
        <f t="shared" si="1"/>
        <v>176804653000101</v>
      </c>
      <c r="AG62" s="28">
        <v>2388667.58</v>
      </c>
      <c r="AH62" s="28">
        <v>1138633.3499999999</v>
      </c>
      <c r="AI62" s="18" t="s">
        <v>1139</v>
      </c>
      <c r="AJ62" s="18" t="s">
        <v>1365</v>
      </c>
      <c r="AK62" s="20" t="s">
        <v>1063</v>
      </c>
      <c r="AL62" s="20" t="s">
        <v>460</v>
      </c>
      <c r="AM62" s="29">
        <v>2021</v>
      </c>
    </row>
    <row r="63" spans="1:39" s="30" customFormat="1" ht="51" x14ac:dyDescent="0.2">
      <c r="A63" s="20" t="s">
        <v>702</v>
      </c>
      <c r="B63" s="18" t="s">
        <v>1328</v>
      </c>
      <c r="C63" s="18" t="s">
        <v>1837</v>
      </c>
      <c r="D63" s="19" t="s">
        <v>1828</v>
      </c>
      <c r="E63" s="19" t="s">
        <v>1440</v>
      </c>
      <c r="F63" s="18" t="s">
        <v>479</v>
      </c>
      <c r="G63" s="18" t="s">
        <v>479</v>
      </c>
      <c r="H63" s="19">
        <v>3</v>
      </c>
      <c r="I63" s="21">
        <v>7</v>
      </c>
      <c r="J63" s="22" t="s">
        <v>1846</v>
      </c>
      <c r="K63" s="18" t="s">
        <v>454</v>
      </c>
      <c r="L63" s="20" t="s">
        <v>310</v>
      </c>
      <c r="M63" s="23">
        <v>97.77</v>
      </c>
      <c r="N63" s="23">
        <v>25</v>
      </c>
      <c r="O63" s="23">
        <v>25</v>
      </c>
      <c r="P63" s="24">
        <f t="shared" si="2"/>
        <v>50</v>
      </c>
      <c r="Q63" s="23">
        <v>25</v>
      </c>
      <c r="R63" s="23">
        <v>25</v>
      </c>
      <c r="S63" s="23">
        <v>100</v>
      </c>
      <c r="T63" s="23">
        <v>26.12</v>
      </c>
      <c r="U63" s="23">
        <v>0</v>
      </c>
      <c r="V63" s="23">
        <v>26.12</v>
      </c>
      <c r="W63" s="25">
        <f t="shared" si="3"/>
        <v>0.52239999999999998</v>
      </c>
      <c r="X63" s="26">
        <f t="shared" si="4"/>
        <v>0.52239999999999998</v>
      </c>
      <c r="Y63" s="27">
        <f t="shared" si="5"/>
        <v>0.52239999999999998</v>
      </c>
      <c r="Z63" s="24" t="str">
        <f t="shared" si="6"/>
        <v>0% a 69,99%</v>
      </c>
      <c r="AA63" s="28">
        <v>6867348.0999999996</v>
      </c>
      <c r="AB63" s="28">
        <v>2788307.02</v>
      </c>
      <c r="AC63" s="25">
        <f t="shared" si="7"/>
        <v>0.40602383618794569</v>
      </c>
      <c r="AD63" s="26">
        <f t="shared" si="8"/>
        <v>0.40602383618794569</v>
      </c>
      <c r="AE63" s="24" t="str">
        <f t="shared" si="9"/>
        <v>34,7% a 42,1%</v>
      </c>
      <c r="AF63" s="23" t="str">
        <f t="shared" si="1"/>
        <v>176800720000101</v>
      </c>
      <c r="AG63" s="28">
        <v>6867348.0999999996</v>
      </c>
      <c r="AH63" s="28">
        <v>2788307.02</v>
      </c>
      <c r="AI63" s="18" t="s">
        <v>259</v>
      </c>
      <c r="AJ63" s="18" t="s">
        <v>397</v>
      </c>
      <c r="AK63" s="20" t="s">
        <v>922</v>
      </c>
      <c r="AL63" s="20" t="s">
        <v>1053</v>
      </c>
      <c r="AM63" s="29">
        <v>2021</v>
      </c>
    </row>
    <row r="64" spans="1:39" s="30" customFormat="1" ht="51" x14ac:dyDescent="0.2">
      <c r="A64" s="20" t="s">
        <v>805</v>
      </c>
      <c r="B64" s="18" t="s">
        <v>1871</v>
      </c>
      <c r="C64" s="18" t="s">
        <v>1829</v>
      </c>
      <c r="D64" s="19" t="s">
        <v>1828</v>
      </c>
      <c r="E64" s="19" t="s">
        <v>1440</v>
      </c>
      <c r="F64" s="18" t="s">
        <v>479</v>
      </c>
      <c r="G64" s="18" t="s">
        <v>479</v>
      </c>
      <c r="H64" s="19">
        <v>3</v>
      </c>
      <c r="I64" s="21">
        <v>7</v>
      </c>
      <c r="J64" s="22" t="s">
        <v>1846</v>
      </c>
      <c r="K64" s="18" t="s">
        <v>454</v>
      </c>
      <c r="L64" s="20" t="s">
        <v>205</v>
      </c>
      <c r="M64" s="23">
        <v>0</v>
      </c>
      <c r="N64" s="23">
        <v>25</v>
      </c>
      <c r="O64" s="23">
        <v>25</v>
      </c>
      <c r="P64" s="24">
        <f t="shared" si="2"/>
        <v>50</v>
      </c>
      <c r="Q64" s="23">
        <v>25</v>
      </c>
      <c r="R64" s="23">
        <v>25</v>
      </c>
      <c r="S64" s="23">
        <v>100</v>
      </c>
      <c r="T64" s="23">
        <v>25</v>
      </c>
      <c r="U64" s="23">
        <v>25</v>
      </c>
      <c r="V64" s="23">
        <v>50</v>
      </c>
      <c r="W64" s="25">
        <f t="shared" si="3"/>
        <v>1</v>
      </c>
      <c r="X64" s="26">
        <f t="shared" si="4"/>
        <v>1</v>
      </c>
      <c r="Y64" s="27">
        <f t="shared" si="5"/>
        <v>1</v>
      </c>
      <c r="Z64" s="24" t="str">
        <f t="shared" si="6"/>
        <v>85% a 100%</v>
      </c>
      <c r="AA64" s="28">
        <v>5424994.8200000003</v>
      </c>
      <c r="AB64" s="28">
        <v>2548920.3199999998</v>
      </c>
      <c r="AC64" s="25">
        <f t="shared" si="7"/>
        <v>0.46984751222306231</v>
      </c>
      <c r="AD64" s="26">
        <f t="shared" si="8"/>
        <v>0.46984751222306231</v>
      </c>
      <c r="AE64" s="24" t="str">
        <f t="shared" si="9"/>
        <v>42,2% a 100%</v>
      </c>
      <c r="AF64" s="23" t="str">
        <f t="shared" si="1"/>
        <v>176804882000101</v>
      </c>
      <c r="AG64" s="28">
        <v>13562487.039999999</v>
      </c>
      <c r="AH64" s="28">
        <v>6372300.7999999989</v>
      </c>
      <c r="AI64" s="18" t="s">
        <v>944</v>
      </c>
      <c r="AJ64" s="18" t="s">
        <v>1516</v>
      </c>
      <c r="AK64" s="20" t="s">
        <v>268</v>
      </c>
      <c r="AL64" s="20" t="s">
        <v>1724</v>
      </c>
      <c r="AM64" s="29">
        <v>2021</v>
      </c>
    </row>
    <row r="65" spans="1:39" s="30" customFormat="1" ht="63.75" x14ac:dyDescent="0.2">
      <c r="A65" s="20" t="s">
        <v>1248</v>
      </c>
      <c r="B65" s="18" t="s">
        <v>1685</v>
      </c>
      <c r="C65" s="18" t="s">
        <v>1943</v>
      </c>
      <c r="D65" s="19" t="s">
        <v>1828</v>
      </c>
      <c r="E65" s="19" t="s">
        <v>1440</v>
      </c>
      <c r="F65" s="18" t="s">
        <v>479</v>
      </c>
      <c r="G65" s="18" t="s">
        <v>479</v>
      </c>
      <c r="H65" s="19">
        <v>3</v>
      </c>
      <c r="I65" s="21">
        <v>7</v>
      </c>
      <c r="J65" s="22" t="s">
        <v>1846</v>
      </c>
      <c r="K65" s="18" t="s">
        <v>454</v>
      </c>
      <c r="L65" s="20" t="s">
        <v>205</v>
      </c>
      <c r="M65" s="23">
        <v>0</v>
      </c>
      <c r="N65" s="23">
        <v>25</v>
      </c>
      <c r="O65" s="23">
        <v>25</v>
      </c>
      <c r="P65" s="24">
        <f t="shared" si="2"/>
        <v>50</v>
      </c>
      <c r="Q65" s="23">
        <v>25</v>
      </c>
      <c r="R65" s="23">
        <v>25</v>
      </c>
      <c r="S65" s="23">
        <v>100</v>
      </c>
      <c r="T65" s="23">
        <v>25</v>
      </c>
      <c r="U65" s="23">
        <v>25</v>
      </c>
      <c r="V65" s="23">
        <v>50</v>
      </c>
      <c r="W65" s="25">
        <f t="shared" si="3"/>
        <v>1</v>
      </c>
      <c r="X65" s="26">
        <f t="shared" si="4"/>
        <v>1</v>
      </c>
      <c r="Y65" s="27">
        <f t="shared" si="5"/>
        <v>1</v>
      </c>
      <c r="Z65" s="24" t="str">
        <f t="shared" si="6"/>
        <v>85% a 100%</v>
      </c>
      <c r="AA65" s="28">
        <v>1293610.99</v>
      </c>
      <c r="AB65" s="28">
        <v>482430.61</v>
      </c>
      <c r="AC65" s="25">
        <f t="shared" si="7"/>
        <v>0.37293329581252244</v>
      </c>
      <c r="AD65" s="26">
        <f t="shared" si="8"/>
        <v>0.37293329581252244</v>
      </c>
      <c r="AE65" s="24" t="str">
        <f t="shared" si="9"/>
        <v>34,7% a 42,1%</v>
      </c>
      <c r="AF65" s="23" t="str">
        <f t="shared" si="1"/>
        <v>176818808000101</v>
      </c>
      <c r="AG65" s="28">
        <v>1293610.99</v>
      </c>
      <c r="AH65" s="28">
        <v>482430.61</v>
      </c>
      <c r="AI65" s="18" t="s">
        <v>503</v>
      </c>
      <c r="AJ65" s="18" t="s">
        <v>897</v>
      </c>
      <c r="AK65" s="20" t="s">
        <v>496</v>
      </c>
      <c r="AL65" s="20" t="s">
        <v>1044</v>
      </c>
      <c r="AM65" s="29">
        <v>2021</v>
      </c>
    </row>
    <row r="66" spans="1:39" s="30" customFormat="1" ht="191.25" x14ac:dyDescent="0.2">
      <c r="A66" s="20" t="s">
        <v>202</v>
      </c>
      <c r="B66" s="18" t="s">
        <v>1872</v>
      </c>
      <c r="C66" s="18" t="s">
        <v>1827</v>
      </c>
      <c r="D66" s="19" t="s">
        <v>1828</v>
      </c>
      <c r="E66" s="19" t="s">
        <v>1440</v>
      </c>
      <c r="F66" s="18" t="s">
        <v>479</v>
      </c>
      <c r="G66" s="18" t="s">
        <v>479</v>
      </c>
      <c r="H66" s="19">
        <v>3</v>
      </c>
      <c r="I66" s="21">
        <v>7</v>
      </c>
      <c r="J66" s="22" t="s">
        <v>1846</v>
      </c>
      <c r="K66" s="18" t="s">
        <v>454</v>
      </c>
      <c r="L66" s="20" t="s">
        <v>205</v>
      </c>
      <c r="M66" s="23">
        <v>94.3</v>
      </c>
      <c r="N66" s="23">
        <v>25</v>
      </c>
      <c r="O66" s="23">
        <v>25</v>
      </c>
      <c r="P66" s="24">
        <f t="shared" si="2"/>
        <v>50</v>
      </c>
      <c r="Q66" s="23">
        <v>25</v>
      </c>
      <c r="R66" s="23">
        <v>25</v>
      </c>
      <c r="S66" s="23">
        <v>100</v>
      </c>
      <c r="T66" s="23">
        <v>25</v>
      </c>
      <c r="U66" s="23">
        <v>25</v>
      </c>
      <c r="V66" s="23">
        <v>50</v>
      </c>
      <c r="W66" s="25">
        <f t="shared" si="3"/>
        <v>1</v>
      </c>
      <c r="X66" s="26">
        <f t="shared" si="4"/>
        <v>1</v>
      </c>
      <c r="Y66" s="27">
        <f t="shared" si="5"/>
        <v>1</v>
      </c>
      <c r="Z66" s="24" t="str">
        <f t="shared" si="6"/>
        <v>85% a 100%</v>
      </c>
      <c r="AA66" s="28">
        <v>1205283.77</v>
      </c>
      <c r="AB66" s="28">
        <v>490796.26</v>
      </c>
      <c r="AC66" s="25">
        <f t="shared" si="7"/>
        <v>0.40720390684427782</v>
      </c>
      <c r="AD66" s="26">
        <f t="shared" si="8"/>
        <v>0.40720390684427782</v>
      </c>
      <c r="AE66" s="24" t="str">
        <f t="shared" si="9"/>
        <v>34,7% a 42,1%</v>
      </c>
      <c r="AF66" s="23" t="str">
        <f t="shared" si="1"/>
        <v>176816651000101</v>
      </c>
      <c r="AG66" s="28">
        <v>1205283.77</v>
      </c>
      <c r="AH66" s="28">
        <v>490796.26</v>
      </c>
      <c r="AI66" s="18" t="s">
        <v>229</v>
      </c>
      <c r="AJ66" s="18" t="s">
        <v>1799</v>
      </c>
      <c r="AK66" s="20" t="s">
        <v>790</v>
      </c>
      <c r="AL66" s="20" t="s">
        <v>1032</v>
      </c>
      <c r="AM66" s="29">
        <v>2021</v>
      </c>
    </row>
    <row r="67" spans="1:39" s="30" customFormat="1" ht="63.75" x14ac:dyDescent="0.2">
      <c r="A67" s="20" t="s">
        <v>224</v>
      </c>
      <c r="B67" s="18" t="s">
        <v>1873</v>
      </c>
      <c r="C67" s="18" t="s">
        <v>1827</v>
      </c>
      <c r="D67" s="19" t="s">
        <v>1828</v>
      </c>
      <c r="E67" s="19" t="s">
        <v>1440</v>
      </c>
      <c r="F67" s="18" t="s">
        <v>479</v>
      </c>
      <c r="G67" s="18" t="s">
        <v>479</v>
      </c>
      <c r="H67" s="19">
        <v>3</v>
      </c>
      <c r="I67" s="21">
        <v>7</v>
      </c>
      <c r="J67" s="22" t="s">
        <v>1846</v>
      </c>
      <c r="K67" s="18" t="s">
        <v>454</v>
      </c>
      <c r="L67" s="20" t="s">
        <v>205</v>
      </c>
      <c r="M67" s="23">
        <v>95.01</v>
      </c>
      <c r="N67" s="23">
        <v>25</v>
      </c>
      <c r="O67" s="23">
        <v>25</v>
      </c>
      <c r="P67" s="24">
        <f t="shared" si="2"/>
        <v>50</v>
      </c>
      <c r="Q67" s="23">
        <v>25</v>
      </c>
      <c r="R67" s="23">
        <v>25</v>
      </c>
      <c r="S67" s="23">
        <v>100</v>
      </c>
      <c r="T67" s="23">
        <v>22.85</v>
      </c>
      <c r="U67" s="23">
        <v>13.63</v>
      </c>
      <c r="V67" s="23">
        <v>36.479999999999997</v>
      </c>
      <c r="W67" s="25">
        <f t="shared" si="3"/>
        <v>0.72959999999999992</v>
      </c>
      <c r="X67" s="26">
        <f t="shared" si="4"/>
        <v>0.72959999999999992</v>
      </c>
      <c r="Y67" s="27">
        <f t="shared" si="5"/>
        <v>0.72959999999999992</v>
      </c>
      <c r="Z67" s="24" t="str">
        <f t="shared" si="6"/>
        <v>70% a 84,99%</v>
      </c>
      <c r="AA67" s="28">
        <v>1062953.3999999999</v>
      </c>
      <c r="AB67" s="28">
        <v>490741.96</v>
      </c>
      <c r="AC67" s="25">
        <f t="shared" si="7"/>
        <v>0.4616777743972596</v>
      </c>
      <c r="AD67" s="26">
        <f t="shared" si="8"/>
        <v>0.4616777743972596</v>
      </c>
      <c r="AE67" s="24" t="str">
        <f t="shared" si="9"/>
        <v>42,2% a 100%</v>
      </c>
      <c r="AF67" s="23" t="str">
        <f t="shared" si="1"/>
        <v>176814926000101</v>
      </c>
      <c r="AG67" s="28">
        <v>3428881.93</v>
      </c>
      <c r="AH67" s="28">
        <v>1583038.58</v>
      </c>
      <c r="AI67" s="18" t="s">
        <v>1553</v>
      </c>
      <c r="AJ67" s="18" t="s">
        <v>1283</v>
      </c>
      <c r="AK67" s="20" t="s">
        <v>1410</v>
      </c>
      <c r="AL67" s="20" t="s">
        <v>1156</v>
      </c>
      <c r="AM67" s="29">
        <v>2021</v>
      </c>
    </row>
    <row r="68" spans="1:39" s="30" customFormat="1" ht="51" x14ac:dyDescent="0.2">
      <c r="A68" s="20" t="s">
        <v>908</v>
      </c>
      <c r="B68" s="18" t="s">
        <v>1874</v>
      </c>
      <c r="C68" s="18" t="s">
        <v>1832</v>
      </c>
      <c r="D68" s="19" t="s">
        <v>1828</v>
      </c>
      <c r="E68" s="19" t="s">
        <v>1440</v>
      </c>
      <c r="F68" s="18" t="s">
        <v>479</v>
      </c>
      <c r="G68" s="18" t="s">
        <v>479</v>
      </c>
      <c r="H68" s="19">
        <v>3</v>
      </c>
      <c r="I68" s="21">
        <v>7</v>
      </c>
      <c r="J68" s="22" t="s">
        <v>1846</v>
      </c>
      <c r="K68" s="18" t="s">
        <v>454</v>
      </c>
      <c r="L68" s="20" t="s">
        <v>205</v>
      </c>
      <c r="M68" s="23">
        <v>0</v>
      </c>
      <c r="N68" s="23">
        <v>25</v>
      </c>
      <c r="O68" s="23">
        <v>25</v>
      </c>
      <c r="P68" s="24">
        <f t="shared" si="2"/>
        <v>50</v>
      </c>
      <c r="Q68" s="23">
        <v>25</v>
      </c>
      <c r="R68" s="23">
        <v>25</v>
      </c>
      <c r="S68" s="23">
        <v>100</v>
      </c>
      <c r="T68" s="23">
        <v>25</v>
      </c>
      <c r="U68" s="23">
        <v>25</v>
      </c>
      <c r="V68" s="23">
        <v>50</v>
      </c>
      <c r="W68" s="25">
        <f t="shared" si="3"/>
        <v>1</v>
      </c>
      <c r="X68" s="26">
        <f t="shared" si="4"/>
        <v>1</v>
      </c>
      <c r="Y68" s="27">
        <f t="shared" si="5"/>
        <v>1</v>
      </c>
      <c r="Z68" s="24" t="str">
        <f t="shared" si="6"/>
        <v>85% a 100%</v>
      </c>
      <c r="AA68" s="28">
        <v>3414117.83</v>
      </c>
      <c r="AB68" s="28">
        <v>1515774.06</v>
      </c>
      <c r="AC68" s="25">
        <f t="shared" si="7"/>
        <v>0.443972392130356</v>
      </c>
      <c r="AD68" s="26">
        <f t="shared" si="8"/>
        <v>0.443972392130356</v>
      </c>
      <c r="AE68" s="24" t="str">
        <f t="shared" si="9"/>
        <v>42,2% a 100%</v>
      </c>
      <c r="AF68" s="23" t="str">
        <f t="shared" si="1"/>
        <v>176803827000101</v>
      </c>
      <c r="AG68" s="28">
        <v>3414117.8300000005</v>
      </c>
      <c r="AH68" s="28">
        <v>1515774.0600000003</v>
      </c>
      <c r="AI68" s="18" t="s">
        <v>6</v>
      </c>
      <c r="AJ68" s="18" t="s">
        <v>718</v>
      </c>
      <c r="AK68" s="20" t="s">
        <v>722</v>
      </c>
      <c r="AL68" s="20" t="s">
        <v>201</v>
      </c>
      <c r="AM68" s="29">
        <v>2021</v>
      </c>
    </row>
    <row r="69" spans="1:39" s="30" customFormat="1" ht="63.75" x14ac:dyDescent="0.2">
      <c r="A69" s="20" t="s">
        <v>717</v>
      </c>
      <c r="B69" s="18" t="s">
        <v>1875</v>
      </c>
      <c r="C69" s="18" t="s">
        <v>1827</v>
      </c>
      <c r="D69" s="19" t="s">
        <v>1828</v>
      </c>
      <c r="E69" s="19" t="s">
        <v>1440</v>
      </c>
      <c r="F69" s="18" t="s">
        <v>479</v>
      </c>
      <c r="G69" s="18" t="s">
        <v>479</v>
      </c>
      <c r="H69" s="19">
        <v>3</v>
      </c>
      <c r="I69" s="21">
        <v>7</v>
      </c>
      <c r="J69" s="22" t="s">
        <v>1846</v>
      </c>
      <c r="K69" s="18" t="s">
        <v>454</v>
      </c>
      <c r="L69" s="20" t="s">
        <v>205</v>
      </c>
      <c r="M69" s="23">
        <v>1</v>
      </c>
      <c r="N69" s="23">
        <v>25</v>
      </c>
      <c r="O69" s="23">
        <v>25</v>
      </c>
      <c r="P69" s="24">
        <f t="shared" si="2"/>
        <v>50</v>
      </c>
      <c r="Q69" s="23">
        <v>25</v>
      </c>
      <c r="R69" s="23">
        <v>25</v>
      </c>
      <c r="S69" s="23">
        <v>100</v>
      </c>
      <c r="T69" s="23">
        <v>25</v>
      </c>
      <c r="U69" s="23">
        <v>25</v>
      </c>
      <c r="V69" s="23">
        <v>50</v>
      </c>
      <c r="W69" s="25">
        <f t="shared" si="3"/>
        <v>1</v>
      </c>
      <c r="X69" s="26">
        <f t="shared" si="4"/>
        <v>1</v>
      </c>
      <c r="Y69" s="27">
        <f t="shared" si="5"/>
        <v>1</v>
      </c>
      <c r="Z69" s="24" t="str">
        <f t="shared" si="6"/>
        <v>85% a 100%</v>
      </c>
      <c r="AA69" s="28">
        <v>1128818.0900000001</v>
      </c>
      <c r="AB69" s="28">
        <v>506396.71</v>
      </c>
      <c r="AC69" s="25">
        <f t="shared" si="7"/>
        <v>0.44860789748683066</v>
      </c>
      <c r="AD69" s="26">
        <f t="shared" si="8"/>
        <v>0.44860789748683066</v>
      </c>
      <c r="AE69" s="24" t="str">
        <f t="shared" si="9"/>
        <v>42,2% a 100%</v>
      </c>
      <c r="AF69" s="23" t="str">
        <f t="shared" si="1"/>
        <v>176816678000101</v>
      </c>
      <c r="AG69" s="28">
        <v>1128818.0900000001</v>
      </c>
      <c r="AH69" s="28">
        <v>506396.70999999996</v>
      </c>
      <c r="AI69" s="18" t="s">
        <v>421</v>
      </c>
      <c r="AJ69" s="18" t="s">
        <v>78</v>
      </c>
      <c r="AK69" s="20" t="s">
        <v>1249</v>
      </c>
      <c r="AL69" s="20" t="s">
        <v>1051</v>
      </c>
      <c r="AM69" s="29">
        <v>2021</v>
      </c>
    </row>
    <row r="70" spans="1:39" s="30" customFormat="1" ht="51" x14ac:dyDescent="0.2">
      <c r="A70" s="20" t="s">
        <v>1444</v>
      </c>
      <c r="B70" s="18" t="s">
        <v>1876</v>
      </c>
      <c r="C70" s="18" t="s">
        <v>1827</v>
      </c>
      <c r="D70" s="19" t="s">
        <v>1831</v>
      </c>
      <c r="E70" s="19" t="s">
        <v>1440</v>
      </c>
      <c r="F70" s="18" t="s">
        <v>479</v>
      </c>
      <c r="G70" s="18" t="s">
        <v>479</v>
      </c>
      <c r="H70" s="19">
        <v>3</v>
      </c>
      <c r="I70" s="21">
        <v>7</v>
      </c>
      <c r="J70" s="22" t="s">
        <v>1846</v>
      </c>
      <c r="K70" s="18" t="s">
        <v>454</v>
      </c>
      <c r="L70" s="20" t="s">
        <v>205</v>
      </c>
      <c r="M70" s="23">
        <v>89.37</v>
      </c>
      <c r="N70" s="23">
        <v>0.25</v>
      </c>
      <c r="O70" s="23">
        <v>0.25</v>
      </c>
      <c r="P70" s="24">
        <f t="shared" si="2"/>
        <v>0.5</v>
      </c>
      <c r="Q70" s="23">
        <v>0.25</v>
      </c>
      <c r="R70" s="23">
        <v>0.25</v>
      </c>
      <c r="S70" s="23">
        <v>1</v>
      </c>
      <c r="T70" s="23">
        <v>0.16</v>
      </c>
      <c r="U70" s="23">
        <v>0.25</v>
      </c>
      <c r="V70" s="23">
        <v>0.41</v>
      </c>
      <c r="W70" s="25">
        <f t="shared" si="3"/>
        <v>0.82</v>
      </c>
      <c r="X70" s="26">
        <f t="shared" si="4"/>
        <v>0.82</v>
      </c>
      <c r="Y70" s="27">
        <f t="shared" si="5"/>
        <v>0.82</v>
      </c>
      <c r="Z70" s="24" t="str">
        <f t="shared" si="6"/>
        <v>70% a 84,99%</v>
      </c>
      <c r="AA70" s="28">
        <v>3979233.83</v>
      </c>
      <c r="AB70" s="28">
        <v>1526792.43</v>
      </c>
      <c r="AC70" s="25">
        <f t="shared" si="7"/>
        <v>0.38369005070506246</v>
      </c>
      <c r="AD70" s="26">
        <f t="shared" si="8"/>
        <v>0.38369005070506246</v>
      </c>
      <c r="AE70" s="24" t="str">
        <f t="shared" si="9"/>
        <v>34,7% a 42,1%</v>
      </c>
      <c r="AF70" s="23" t="str">
        <f t="shared" si="1"/>
        <v>096859554000101</v>
      </c>
      <c r="AG70" s="28">
        <v>7133236.0199999996</v>
      </c>
      <c r="AH70" s="28">
        <v>2972933.71</v>
      </c>
      <c r="AI70" s="18" t="s">
        <v>1648</v>
      </c>
      <c r="AJ70" s="18" t="s">
        <v>1236</v>
      </c>
      <c r="AK70" s="20" t="s">
        <v>540</v>
      </c>
      <c r="AL70" s="20" t="s">
        <v>49</v>
      </c>
      <c r="AM70" s="29">
        <v>2021</v>
      </c>
    </row>
    <row r="71" spans="1:39" s="30" customFormat="1" ht="63.75" x14ac:dyDescent="0.2">
      <c r="A71" s="20" t="s">
        <v>1434</v>
      </c>
      <c r="B71" s="18" t="s">
        <v>1877</v>
      </c>
      <c r="C71" s="18" t="s">
        <v>1837</v>
      </c>
      <c r="D71" s="19" t="s">
        <v>1828</v>
      </c>
      <c r="E71" s="19" t="s">
        <v>1440</v>
      </c>
      <c r="F71" s="18" t="s">
        <v>479</v>
      </c>
      <c r="G71" s="18" t="s">
        <v>479</v>
      </c>
      <c r="H71" s="19">
        <v>1</v>
      </c>
      <c r="I71" s="21">
        <v>3</v>
      </c>
      <c r="J71" s="22" t="s">
        <v>1842</v>
      </c>
      <c r="K71" s="18" t="s">
        <v>485</v>
      </c>
      <c r="L71" s="20" t="s">
        <v>138</v>
      </c>
      <c r="M71" s="23">
        <v>0</v>
      </c>
      <c r="N71" s="23">
        <v>180</v>
      </c>
      <c r="O71" s="23">
        <v>182</v>
      </c>
      <c r="P71" s="24">
        <f t="shared" si="2"/>
        <v>362</v>
      </c>
      <c r="Q71" s="23">
        <v>184</v>
      </c>
      <c r="R71" s="23">
        <v>184</v>
      </c>
      <c r="S71" s="23">
        <v>730</v>
      </c>
      <c r="T71" s="23">
        <v>174</v>
      </c>
      <c r="U71" s="23">
        <v>176</v>
      </c>
      <c r="V71" s="23">
        <v>350</v>
      </c>
      <c r="W71" s="25">
        <f t="shared" si="3"/>
        <v>0.96685082872928174</v>
      </c>
      <c r="X71" s="26">
        <f t="shared" si="4"/>
        <v>0.96685082872928174</v>
      </c>
      <c r="Y71" s="27">
        <f t="shared" si="5"/>
        <v>0.96685082872928174</v>
      </c>
      <c r="Z71" s="24" t="str">
        <f t="shared" si="6"/>
        <v>85% a 100%</v>
      </c>
      <c r="AA71" s="28">
        <v>2029101.17</v>
      </c>
      <c r="AB71" s="28">
        <v>873049.45</v>
      </c>
      <c r="AC71" s="25">
        <f t="shared" si="7"/>
        <v>0.43026413020105841</v>
      </c>
      <c r="AD71" s="26">
        <f t="shared" si="8"/>
        <v>0.43026413020105841</v>
      </c>
      <c r="AE71" s="24" t="str">
        <f t="shared" si="9"/>
        <v>42,2% a 100%</v>
      </c>
      <c r="AF71" s="23" t="str">
        <f t="shared" si="1"/>
        <v>176804513000101</v>
      </c>
      <c r="AG71" s="28">
        <v>2029101.1699999997</v>
      </c>
      <c r="AH71" s="28">
        <v>873049.45</v>
      </c>
      <c r="AI71" s="18" t="s">
        <v>618</v>
      </c>
      <c r="AJ71" s="18" t="s">
        <v>1392</v>
      </c>
      <c r="AK71" s="20" t="s">
        <v>1081</v>
      </c>
      <c r="AL71" s="20" t="s">
        <v>573</v>
      </c>
      <c r="AM71" s="29">
        <v>2021</v>
      </c>
    </row>
    <row r="72" spans="1:39" s="30" customFormat="1" ht="51" x14ac:dyDescent="0.2">
      <c r="A72" s="20" t="s">
        <v>318</v>
      </c>
      <c r="B72" s="18" t="s">
        <v>1680</v>
      </c>
      <c r="C72" s="18" t="s">
        <v>1827</v>
      </c>
      <c r="D72" s="19" t="s">
        <v>1828</v>
      </c>
      <c r="E72" s="19" t="s">
        <v>1440</v>
      </c>
      <c r="F72" s="18" t="s">
        <v>479</v>
      </c>
      <c r="G72" s="18" t="s">
        <v>479</v>
      </c>
      <c r="H72" s="19">
        <v>3</v>
      </c>
      <c r="I72" s="21">
        <v>7</v>
      </c>
      <c r="J72" s="22" t="s">
        <v>1846</v>
      </c>
      <c r="K72" s="18" t="s">
        <v>454</v>
      </c>
      <c r="L72" s="20" t="s">
        <v>205</v>
      </c>
      <c r="M72" s="23">
        <v>99</v>
      </c>
      <c r="N72" s="23">
        <v>25</v>
      </c>
      <c r="O72" s="23">
        <v>25</v>
      </c>
      <c r="P72" s="24">
        <f t="shared" si="2"/>
        <v>50</v>
      </c>
      <c r="Q72" s="23">
        <v>25</v>
      </c>
      <c r="R72" s="23">
        <v>25</v>
      </c>
      <c r="S72" s="23">
        <v>100</v>
      </c>
      <c r="T72" s="23">
        <v>21.79</v>
      </c>
      <c r="U72" s="23">
        <v>25.39</v>
      </c>
      <c r="V72" s="23">
        <v>47.18</v>
      </c>
      <c r="W72" s="25">
        <f t="shared" si="3"/>
        <v>0.94359999999999999</v>
      </c>
      <c r="X72" s="26">
        <f t="shared" si="4"/>
        <v>0.94359999999999999</v>
      </c>
      <c r="Y72" s="27">
        <f t="shared" si="5"/>
        <v>0.94359999999999999</v>
      </c>
      <c r="Z72" s="24" t="str">
        <f t="shared" si="6"/>
        <v>85% a 100%</v>
      </c>
      <c r="AA72" s="28">
        <v>2050276.81</v>
      </c>
      <c r="AB72" s="28">
        <v>967315.52</v>
      </c>
      <c r="AC72" s="25">
        <f t="shared" si="7"/>
        <v>0.4717975227940075</v>
      </c>
      <c r="AD72" s="26">
        <f t="shared" si="8"/>
        <v>0.4717975227940075</v>
      </c>
      <c r="AE72" s="24" t="str">
        <f t="shared" si="9"/>
        <v>42,2% a 100%</v>
      </c>
      <c r="AF72" s="23" t="str">
        <f t="shared" si="1"/>
        <v>176000600000101</v>
      </c>
      <c r="AG72" s="28">
        <v>2050276.8100000003</v>
      </c>
      <c r="AH72" s="28">
        <v>967315.52</v>
      </c>
      <c r="AI72" s="18" t="s">
        <v>972</v>
      </c>
      <c r="AJ72" s="18" t="s">
        <v>972</v>
      </c>
      <c r="AK72" s="20" t="s">
        <v>1723</v>
      </c>
      <c r="AL72" s="20" t="s">
        <v>1014</v>
      </c>
      <c r="AM72" s="29">
        <v>2021</v>
      </c>
    </row>
    <row r="73" spans="1:39" s="30" customFormat="1" ht="51" x14ac:dyDescent="0.2">
      <c r="A73" s="20" t="s">
        <v>553</v>
      </c>
      <c r="B73" s="18" t="s">
        <v>1878</v>
      </c>
      <c r="C73" s="18" t="s">
        <v>1837</v>
      </c>
      <c r="D73" s="19" t="s">
        <v>1831</v>
      </c>
      <c r="E73" s="19" t="s">
        <v>1440</v>
      </c>
      <c r="F73" s="18" t="s">
        <v>479</v>
      </c>
      <c r="G73" s="18" t="s">
        <v>479</v>
      </c>
      <c r="H73" s="19">
        <v>3</v>
      </c>
      <c r="I73" s="21">
        <v>7</v>
      </c>
      <c r="J73" s="22" t="s">
        <v>1846</v>
      </c>
      <c r="K73" s="18" t="s">
        <v>454</v>
      </c>
      <c r="L73" s="20" t="s">
        <v>205</v>
      </c>
      <c r="M73" s="23">
        <v>100</v>
      </c>
      <c r="N73" s="23">
        <v>25</v>
      </c>
      <c r="O73" s="23">
        <v>25</v>
      </c>
      <c r="P73" s="24">
        <f t="shared" si="2"/>
        <v>50</v>
      </c>
      <c r="Q73" s="23">
        <v>25</v>
      </c>
      <c r="R73" s="23">
        <v>25</v>
      </c>
      <c r="S73" s="23">
        <v>100</v>
      </c>
      <c r="T73" s="23">
        <v>10.46</v>
      </c>
      <c r="U73" s="23">
        <v>10.91</v>
      </c>
      <c r="V73" s="23">
        <v>21.37</v>
      </c>
      <c r="W73" s="25">
        <f t="shared" si="3"/>
        <v>0.4274</v>
      </c>
      <c r="X73" s="26">
        <f t="shared" si="4"/>
        <v>0.4274</v>
      </c>
      <c r="Y73" s="27">
        <f t="shared" si="5"/>
        <v>0.4274</v>
      </c>
      <c r="Z73" s="24" t="str">
        <f t="shared" si="6"/>
        <v>0% a 69,99%</v>
      </c>
      <c r="AA73" s="28">
        <v>3872330.44</v>
      </c>
      <c r="AB73" s="28">
        <v>1602343.18</v>
      </c>
      <c r="AC73" s="25">
        <f t="shared" si="7"/>
        <v>0.41379298715013585</v>
      </c>
      <c r="AD73" s="26">
        <f t="shared" si="8"/>
        <v>0.41379298715013585</v>
      </c>
      <c r="AE73" s="24" t="str">
        <f t="shared" si="9"/>
        <v>34,7% a 42,1%</v>
      </c>
      <c r="AF73" s="23" t="str">
        <f t="shared" ref="AF73:AF136" si="10">CONCATENATE(A73,E73)</f>
        <v>096860897000101</v>
      </c>
      <c r="AG73" s="28">
        <v>3997330.4400000009</v>
      </c>
      <c r="AH73" s="28">
        <v>1807028.42</v>
      </c>
      <c r="AI73" s="18" t="s">
        <v>915</v>
      </c>
      <c r="AJ73" s="18" t="s">
        <v>1485</v>
      </c>
      <c r="AK73" s="20" t="s">
        <v>344</v>
      </c>
      <c r="AL73" s="20" t="s">
        <v>389</v>
      </c>
      <c r="AM73" s="29">
        <v>2021</v>
      </c>
    </row>
    <row r="74" spans="1:39" s="30" customFormat="1" ht="63.75" x14ac:dyDescent="0.2">
      <c r="A74" s="20" t="s">
        <v>79</v>
      </c>
      <c r="B74" s="18" t="s">
        <v>1027</v>
      </c>
      <c r="C74" s="18" t="s">
        <v>1829</v>
      </c>
      <c r="D74" s="19" t="s">
        <v>1831</v>
      </c>
      <c r="E74" s="19" t="s">
        <v>1440</v>
      </c>
      <c r="F74" s="18" t="s">
        <v>479</v>
      </c>
      <c r="G74" s="18" t="s">
        <v>479</v>
      </c>
      <c r="H74" s="19">
        <v>3</v>
      </c>
      <c r="I74" s="21">
        <v>7</v>
      </c>
      <c r="J74" s="22" t="s">
        <v>1846</v>
      </c>
      <c r="K74" s="18" t="s">
        <v>340</v>
      </c>
      <c r="L74" s="20" t="s">
        <v>205</v>
      </c>
      <c r="M74" s="23">
        <v>93</v>
      </c>
      <c r="N74" s="23">
        <v>25</v>
      </c>
      <c r="O74" s="23">
        <v>25</v>
      </c>
      <c r="P74" s="24">
        <f t="shared" ref="P74:P137" si="11">SUM(N74:O74)</f>
        <v>50</v>
      </c>
      <c r="Q74" s="23">
        <v>25</v>
      </c>
      <c r="R74" s="23">
        <v>25</v>
      </c>
      <c r="S74" s="23">
        <v>100</v>
      </c>
      <c r="T74" s="23">
        <v>22</v>
      </c>
      <c r="U74" s="23">
        <v>23</v>
      </c>
      <c r="V74" s="23">
        <v>45</v>
      </c>
      <c r="W74" s="25">
        <f t="shared" ref="W74:W137" si="12">V74/P74</f>
        <v>0.9</v>
      </c>
      <c r="X74" s="26">
        <f t="shared" ref="X74:X137" si="13">V74/P74</f>
        <v>0.9</v>
      </c>
      <c r="Y74" s="27">
        <f t="shared" ref="Y74:Y137" si="14">IF(X74&gt;=100%,1,X74)</f>
        <v>0.9</v>
      </c>
      <c r="Z74" s="24" t="str">
        <f t="shared" ref="Z74:Z137" si="15">IF(X74&gt;=85%,"85% a 100%",IF(AND(X74&gt;=70%,X74&lt;85%),"70% a 84,99%","0% a 69,99%"))</f>
        <v>85% a 100%</v>
      </c>
      <c r="AA74" s="28">
        <v>721760.76</v>
      </c>
      <c r="AB74" s="28">
        <v>319695.25</v>
      </c>
      <c r="AC74" s="25">
        <f t="shared" ref="AC74:AC137" si="16">AB74/AA74</f>
        <v>0.44293797573589344</v>
      </c>
      <c r="AD74" s="26">
        <f t="shared" ref="AD74:AD137" si="17">AB74/AA74</f>
        <v>0.44293797573589344</v>
      </c>
      <c r="AE74" s="24" t="str">
        <f t="shared" ref="AE74:AE137" si="18">IF(AD74&gt;=42.2%,"42,2% a 100%",IF(AND(AD74&gt;=34.7%,AD74&lt;42.19%),"34,7% a 42,1%","0% a 34,69%"))</f>
        <v>42,2% a 100%</v>
      </c>
      <c r="AF74" s="23" t="str">
        <f t="shared" si="10"/>
        <v>096851804000101</v>
      </c>
      <c r="AG74" s="28">
        <v>721760.76</v>
      </c>
      <c r="AH74" s="28">
        <v>319695.25</v>
      </c>
      <c r="AI74" s="18" t="s">
        <v>94</v>
      </c>
      <c r="AJ74" s="18" t="s">
        <v>1231</v>
      </c>
      <c r="AK74" s="20" t="s">
        <v>784</v>
      </c>
      <c r="AL74" s="20" t="s">
        <v>1412</v>
      </c>
      <c r="AM74" s="29">
        <v>2021</v>
      </c>
    </row>
    <row r="75" spans="1:39" s="30" customFormat="1" ht="127.5" x14ac:dyDescent="0.2">
      <c r="A75" s="20" t="s">
        <v>357</v>
      </c>
      <c r="B75" s="18" t="s">
        <v>867</v>
      </c>
      <c r="C75" s="18" t="s">
        <v>1832</v>
      </c>
      <c r="D75" s="19" t="s">
        <v>1831</v>
      </c>
      <c r="E75" s="19" t="s">
        <v>1440</v>
      </c>
      <c r="F75" s="18" t="s">
        <v>479</v>
      </c>
      <c r="G75" s="18" t="s">
        <v>479</v>
      </c>
      <c r="H75" s="19">
        <v>1</v>
      </c>
      <c r="I75" s="21">
        <v>1</v>
      </c>
      <c r="J75" s="22" t="s">
        <v>1840</v>
      </c>
      <c r="K75" s="18" t="s">
        <v>132</v>
      </c>
      <c r="L75" s="20" t="s">
        <v>310</v>
      </c>
      <c r="M75" s="23">
        <v>96.53</v>
      </c>
      <c r="N75" s="23">
        <v>25</v>
      </c>
      <c r="O75" s="23">
        <v>25</v>
      </c>
      <c r="P75" s="24">
        <f t="shared" si="11"/>
        <v>50</v>
      </c>
      <c r="Q75" s="23">
        <v>25</v>
      </c>
      <c r="R75" s="23">
        <v>25</v>
      </c>
      <c r="S75" s="23">
        <v>100</v>
      </c>
      <c r="T75" s="23">
        <v>25</v>
      </c>
      <c r="U75" s="23">
        <v>25</v>
      </c>
      <c r="V75" s="23">
        <v>50</v>
      </c>
      <c r="W75" s="25">
        <f t="shared" si="12"/>
        <v>1</v>
      </c>
      <c r="X75" s="26">
        <f t="shared" si="13"/>
        <v>1</v>
      </c>
      <c r="Y75" s="27">
        <f t="shared" si="14"/>
        <v>1</v>
      </c>
      <c r="Z75" s="24" t="str">
        <f t="shared" si="15"/>
        <v>85% a 100%</v>
      </c>
      <c r="AA75" s="28">
        <v>433029</v>
      </c>
      <c r="AB75" s="28">
        <v>197211.19</v>
      </c>
      <c r="AC75" s="25">
        <f t="shared" si="16"/>
        <v>0.45542259294412152</v>
      </c>
      <c r="AD75" s="26">
        <f t="shared" si="17"/>
        <v>0.45542259294412152</v>
      </c>
      <c r="AE75" s="24" t="str">
        <f t="shared" si="18"/>
        <v>42,2% a 100%</v>
      </c>
      <c r="AF75" s="23" t="str">
        <f t="shared" si="10"/>
        <v>096858914000101</v>
      </c>
      <c r="AG75" s="28">
        <v>433029</v>
      </c>
      <c r="AH75" s="28">
        <v>197211.19</v>
      </c>
      <c r="AI75" s="18" t="s">
        <v>1463</v>
      </c>
      <c r="AJ75" s="18" t="s">
        <v>266</v>
      </c>
      <c r="AK75" s="20" t="s">
        <v>840</v>
      </c>
      <c r="AL75" s="20" t="s">
        <v>678</v>
      </c>
      <c r="AM75" s="29">
        <v>2021</v>
      </c>
    </row>
    <row r="76" spans="1:39" s="30" customFormat="1" ht="51" x14ac:dyDescent="0.2">
      <c r="A76" s="20" t="s">
        <v>30</v>
      </c>
      <c r="B76" s="18" t="s">
        <v>433</v>
      </c>
      <c r="C76" s="18" t="s">
        <v>1832</v>
      </c>
      <c r="D76" s="19" t="s">
        <v>1828</v>
      </c>
      <c r="E76" s="19" t="s">
        <v>1440</v>
      </c>
      <c r="F76" s="18" t="s">
        <v>479</v>
      </c>
      <c r="G76" s="18" t="s">
        <v>479</v>
      </c>
      <c r="H76" s="19">
        <v>3</v>
      </c>
      <c r="I76" s="21">
        <v>7</v>
      </c>
      <c r="J76" s="22" t="s">
        <v>1846</v>
      </c>
      <c r="K76" s="18" t="s">
        <v>132</v>
      </c>
      <c r="L76" s="20" t="s">
        <v>310</v>
      </c>
      <c r="M76" s="23">
        <v>0</v>
      </c>
      <c r="N76" s="23">
        <v>25</v>
      </c>
      <c r="O76" s="23">
        <v>25</v>
      </c>
      <c r="P76" s="24">
        <f t="shared" si="11"/>
        <v>50</v>
      </c>
      <c r="Q76" s="23">
        <v>25</v>
      </c>
      <c r="R76" s="23">
        <v>25</v>
      </c>
      <c r="S76" s="23">
        <v>100</v>
      </c>
      <c r="T76" s="23">
        <v>25</v>
      </c>
      <c r="U76" s="23">
        <v>23.18</v>
      </c>
      <c r="V76" s="23">
        <v>48.18</v>
      </c>
      <c r="W76" s="25">
        <f t="shared" si="12"/>
        <v>0.96360000000000001</v>
      </c>
      <c r="X76" s="26">
        <f t="shared" si="13"/>
        <v>0.96360000000000001</v>
      </c>
      <c r="Y76" s="27">
        <f t="shared" si="14"/>
        <v>0.96360000000000001</v>
      </c>
      <c r="Z76" s="24" t="str">
        <f t="shared" si="15"/>
        <v>85% a 100%</v>
      </c>
      <c r="AA76" s="28">
        <v>0</v>
      </c>
      <c r="AB76" s="28">
        <v>0</v>
      </c>
      <c r="AC76" s="25" t="e">
        <f t="shared" si="16"/>
        <v>#DIV/0!</v>
      </c>
      <c r="AD76" s="26" t="e">
        <f t="shared" si="17"/>
        <v>#DIV/0!</v>
      </c>
      <c r="AE76" s="24" t="e">
        <f t="shared" si="18"/>
        <v>#DIV/0!</v>
      </c>
      <c r="AF76" s="23" t="str">
        <f t="shared" si="10"/>
        <v>176000546000101</v>
      </c>
      <c r="AG76" s="28">
        <v>1476257.2600000002</v>
      </c>
      <c r="AH76" s="28">
        <v>610057.46000000008</v>
      </c>
      <c r="AI76" s="18" t="s">
        <v>1342</v>
      </c>
      <c r="AJ76" s="18" t="s">
        <v>67</v>
      </c>
      <c r="AK76" s="20" t="s">
        <v>1256</v>
      </c>
      <c r="AL76" s="20" t="s">
        <v>277</v>
      </c>
      <c r="AM76" s="29">
        <v>2021</v>
      </c>
    </row>
    <row r="77" spans="1:39" s="30" customFormat="1" ht="127.5" x14ac:dyDescent="0.2">
      <c r="A77" s="20" t="s">
        <v>1154</v>
      </c>
      <c r="B77" s="18" t="s">
        <v>98</v>
      </c>
      <c r="C77" s="18" t="s">
        <v>1829</v>
      </c>
      <c r="D77" s="19" t="s">
        <v>1828</v>
      </c>
      <c r="E77" s="19" t="s">
        <v>1440</v>
      </c>
      <c r="F77" s="18" t="s">
        <v>479</v>
      </c>
      <c r="G77" s="18" t="s">
        <v>479</v>
      </c>
      <c r="H77" s="19">
        <v>3</v>
      </c>
      <c r="I77" s="21">
        <v>7</v>
      </c>
      <c r="J77" s="22" t="s">
        <v>1846</v>
      </c>
      <c r="K77" s="18" t="s">
        <v>454</v>
      </c>
      <c r="L77" s="20" t="s">
        <v>205</v>
      </c>
      <c r="M77" s="23">
        <v>100</v>
      </c>
      <c r="N77" s="23">
        <v>25</v>
      </c>
      <c r="O77" s="23">
        <v>25</v>
      </c>
      <c r="P77" s="24">
        <f t="shared" si="11"/>
        <v>50</v>
      </c>
      <c r="Q77" s="23">
        <v>25</v>
      </c>
      <c r="R77" s="23">
        <v>25</v>
      </c>
      <c r="S77" s="23">
        <v>100</v>
      </c>
      <c r="T77" s="23">
        <v>25</v>
      </c>
      <c r="U77" s="23">
        <v>25</v>
      </c>
      <c r="V77" s="23">
        <v>50</v>
      </c>
      <c r="W77" s="25">
        <f t="shared" si="12"/>
        <v>1</v>
      </c>
      <c r="X77" s="26">
        <f t="shared" si="13"/>
        <v>1</v>
      </c>
      <c r="Y77" s="27">
        <f t="shared" si="14"/>
        <v>1</v>
      </c>
      <c r="Z77" s="24" t="str">
        <f t="shared" si="15"/>
        <v>85% a 100%</v>
      </c>
      <c r="AA77" s="28">
        <v>8208070.5099999998</v>
      </c>
      <c r="AB77" s="28">
        <v>3523393.06</v>
      </c>
      <c r="AC77" s="25">
        <f t="shared" si="16"/>
        <v>0.42925959952554066</v>
      </c>
      <c r="AD77" s="26">
        <f t="shared" si="17"/>
        <v>0.42925959952554066</v>
      </c>
      <c r="AE77" s="24" t="str">
        <f t="shared" si="18"/>
        <v>42,2% a 100%</v>
      </c>
      <c r="AF77" s="23" t="str">
        <f t="shared" si="10"/>
        <v>176000902000101</v>
      </c>
      <c r="AG77" s="28">
        <v>8208070.5099999998</v>
      </c>
      <c r="AH77" s="28">
        <v>3523393.06</v>
      </c>
      <c r="AI77" s="18" t="s">
        <v>800</v>
      </c>
      <c r="AJ77" s="18" t="s">
        <v>986</v>
      </c>
      <c r="AK77" s="20" t="s">
        <v>183</v>
      </c>
      <c r="AL77" s="20" t="s">
        <v>832</v>
      </c>
      <c r="AM77" s="29">
        <v>2021</v>
      </c>
    </row>
    <row r="78" spans="1:39" s="30" customFormat="1" ht="51" x14ac:dyDescent="0.2">
      <c r="A78" s="20" t="s">
        <v>1168</v>
      </c>
      <c r="B78" s="18" t="s">
        <v>329</v>
      </c>
      <c r="C78" s="18" t="s">
        <v>1829</v>
      </c>
      <c r="D78" s="19" t="s">
        <v>1828</v>
      </c>
      <c r="E78" s="19" t="s">
        <v>1440</v>
      </c>
      <c r="F78" s="18" t="s">
        <v>479</v>
      </c>
      <c r="G78" s="18" t="s">
        <v>479</v>
      </c>
      <c r="H78" s="19">
        <v>3</v>
      </c>
      <c r="I78" s="21">
        <v>7</v>
      </c>
      <c r="J78" s="22" t="s">
        <v>1846</v>
      </c>
      <c r="K78" s="18" t="s">
        <v>454</v>
      </c>
      <c r="L78" s="20" t="s">
        <v>205</v>
      </c>
      <c r="M78" s="23">
        <v>95.4</v>
      </c>
      <c r="N78" s="23">
        <v>25</v>
      </c>
      <c r="O78" s="23">
        <v>25</v>
      </c>
      <c r="P78" s="24">
        <f t="shared" si="11"/>
        <v>50</v>
      </c>
      <c r="Q78" s="23">
        <v>25</v>
      </c>
      <c r="R78" s="23">
        <v>25</v>
      </c>
      <c r="S78" s="23">
        <v>100</v>
      </c>
      <c r="T78" s="23">
        <v>24</v>
      </c>
      <c r="U78" s="23">
        <v>23</v>
      </c>
      <c r="V78" s="23">
        <v>47</v>
      </c>
      <c r="W78" s="25">
        <f t="shared" si="12"/>
        <v>0.94</v>
      </c>
      <c r="X78" s="26">
        <f t="shared" si="13"/>
        <v>0.94</v>
      </c>
      <c r="Y78" s="27">
        <f t="shared" si="14"/>
        <v>0.94</v>
      </c>
      <c r="Z78" s="24" t="str">
        <f t="shared" si="15"/>
        <v>85% a 100%</v>
      </c>
      <c r="AA78" s="28">
        <v>23627987.129999999</v>
      </c>
      <c r="AB78" s="28">
        <v>11154269.25</v>
      </c>
      <c r="AC78" s="25">
        <f t="shared" si="16"/>
        <v>0.47207869162234473</v>
      </c>
      <c r="AD78" s="26">
        <f t="shared" si="17"/>
        <v>0.47207869162234473</v>
      </c>
      <c r="AE78" s="24" t="str">
        <f t="shared" si="18"/>
        <v>42,2% a 100%</v>
      </c>
      <c r="AF78" s="23" t="str">
        <f t="shared" si="10"/>
        <v>176000147000101</v>
      </c>
      <c r="AG78" s="28">
        <v>23627987.129999988</v>
      </c>
      <c r="AH78" s="28">
        <v>11154269.250000002</v>
      </c>
      <c r="AI78" s="18" t="s">
        <v>1449</v>
      </c>
      <c r="AJ78" s="18" t="s">
        <v>639</v>
      </c>
      <c r="AK78" s="20" t="s">
        <v>396</v>
      </c>
      <c r="AL78" s="20" t="s">
        <v>1090</v>
      </c>
      <c r="AM78" s="29">
        <v>2021</v>
      </c>
    </row>
    <row r="79" spans="1:39" s="30" customFormat="1" ht="127.5" x14ac:dyDescent="0.2">
      <c r="A79" s="20" t="s">
        <v>237</v>
      </c>
      <c r="B79" s="18" t="s">
        <v>1352</v>
      </c>
      <c r="C79" s="18" t="s">
        <v>1827</v>
      </c>
      <c r="D79" s="19" t="s">
        <v>1828</v>
      </c>
      <c r="E79" s="19" t="s">
        <v>1440</v>
      </c>
      <c r="F79" s="18" t="s">
        <v>479</v>
      </c>
      <c r="G79" s="18" t="s">
        <v>479</v>
      </c>
      <c r="H79" s="19">
        <v>3</v>
      </c>
      <c r="I79" s="21">
        <v>7</v>
      </c>
      <c r="J79" s="22" t="s">
        <v>1846</v>
      </c>
      <c r="K79" s="18" t="s">
        <v>454</v>
      </c>
      <c r="L79" s="20" t="s">
        <v>205</v>
      </c>
      <c r="M79" s="23">
        <v>100</v>
      </c>
      <c r="N79" s="23">
        <v>25</v>
      </c>
      <c r="O79" s="23">
        <v>25</v>
      </c>
      <c r="P79" s="24">
        <f t="shared" si="11"/>
        <v>50</v>
      </c>
      <c r="Q79" s="23">
        <v>25</v>
      </c>
      <c r="R79" s="23">
        <v>25</v>
      </c>
      <c r="S79" s="23">
        <v>100</v>
      </c>
      <c r="T79" s="23">
        <v>25</v>
      </c>
      <c r="U79" s="23">
        <v>25</v>
      </c>
      <c r="V79" s="23">
        <v>50</v>
      </c>
      <c r="W79" s="25">
        <f t="shared" si="12"/>
        <v>1</v>
      </c>
      <c r="X79" s="26">
        <f t="shared" si="13"/>
        <v>1</v>
      </c>
      <c r="Y79" s="27">
        <f t="shared" si="14"/>
        <v>1</v>
      </c>
      <c r="Z79" s="24" t="str">
        <f t="shared" si="15"/>
        <v>85% a 100%</v>
      </c>
      <c r="AA79" s="28">
        <v>8087246.5700000003</v>
      </c>
      <c r="AB79" s="28">
        <v>3795867.92</v>
      </c>
      <c r="AC79" s="25">
        <f t="shared" si="16"/>
        <v>0.4693646826697408</v>
      </c>
      <c r="AD79" s="26">
        <f t="shared" si="17"/>
        <v>0.4693646826697408</v>
      </c>
      <c r="AE79" s="24" t="str">
        <f t="shared" si="18"/>
        <v>42,2% a 100%</v>
      </c>
      <c r="AF79" s="23" t="str">
        <f t="shared" si="10"/>
        <v>176813512000101</v>
      </c>
      <c r="AG79" s="28">
        <v>8087246.5700000003</v>
      </c>
      <c r="AH79" s="28">
        <v>3795867.92</v>
      </c>
      <c r="AI79" s="18" t="s">
        <v>1341</v>
      </c>
      <c r="AJ79" s="18" t="s">
        <v>751</v>
      </c>
      <c r="AK79" s="20" t="s">
        <v>975</v>
      </c>
      <c r="AL79" s="20" t="s">
        <v>380</v>
      </c>
      <c r="AM79" s="29">
        <v>2021</v>
      </c>
    </row>
    <row r="80" spans="1:39" s="30" customFormat="1" ht="89.25" x14ac:dyDescent="0.2">
      <c r="A80" s="20" t="s">
        <v>779</v>
      </c>
      <c r="B80" s="18" t="s">
        <v>947</v>
      </c>
      <c r="C80" s="18" t="s">
        <v>1837</v>
      </c>
      <c r="D80" s="19" t="s">
        <v>1828</v>
      </c>
      <c r="E80" s="19" t="s">
        <v>1440</v>
      </c>
      <c r="F80" s="18" t="s">
        <v>479</v>
      </c>
      <c r="G80" s="18" t="s">
        <v>479</v>
      </c>
      <c r="H80" s="19">
        <v>3</v>
      </c>
      <c r="I80" s="21">
        <v>9</v>
      </c>
      <c r="J80" s="22" t="s">
        <v>1848</v>
      </c>
      <c r="K80" s="18" t="s">
        <v>1397</v>
      </c>
      <c r="L80" s="20" t="s">
        <v>350</v>
      </c>
      <c r="M80" s="23">
        <v>0.99</v>
      </c>
      <c r="N80" s="23">
        <v>0.25</v>
      </c>
      <c r="O80" s="23">
        <v>0.25</v>
      </c>
      <c r="P80" s="24">
        <f t="shared" si="11"/>
        <v>0.5</v>
      </c>
      <c r="Q80" s="23">
        <v>0.25</v>
      </c>
      <c r="R80" s="23">
        <v>0.25</v>
      </c>
      <c r="S80" s="23">
        <v>1</v>
      </c>
      <c r="T80" s="23">
        <v>0.13</v>
      </c>
      <c r="U80" s="23">
        <v>0.37</v>
      </c>
      <c r="V80" s="23">
        <v>0.5</v>
      </c>
      <c r="W80" s="25">
        <f t="shared" si="12"/>
        <v>1</v>
      </c>
      <c r="X80" s="26">
        <f t="shared" si="13"/>
        <v>1</v>
      </c>
      <c r="Y80" s="27">
        <f t="shared" si="14"/>
        <v>1</v>
      </c>
      <c r="Z80" s="24" t="str">
        <f t="shared" si="15"/>
        <v>85% a 100%</v>
      </c>
      <c r="AA80" s="28">
        <v>121277537.2</v>
      </c>
      <c r="AB80" s="28">
        <v>53282251.630000003</v>
      </c>
      <c r="AC80" s="25">
        <f t="shared" si="16"/>
        <v>0.439341471307516</v>
      </c>
      <c r="AD80" s="26">
        <f t="shared" si="17"/>
        <v>0.439341471307516</v>
      </c>
      <c r="AE80" s="24" t="str">
        <f t="shared" si="18"/>
        <v>42,2% a 100%</v>
      </c>
      <c r="AF80" s="23" t="str">
        <f t="shared" si="10"/>
        <v>176000074000101</v>
      </c>
      <c r="AG80" s="28">
        <v>121277537.19999996</v>
      </c>
      <c r="AH80" s="28">
        <v>53282251.629999995</v>
      </c>
      <c r="AI80" s="18" t="s">
        <v>48</v>
      </c>
      <c r="AJ80" s="18" t="s">
        <v>140</v>
      </c>
      <c r="AK80" s="20" t="s">
        <v>924</v>
      </c>
      <c r="AL80" s="20" t="s">
        <v>991</v>
      </c>
      <c r="AM80" s="29">
        <v>2021</v>
      </c>
    </row>
    <row r="81" spans="1:39" s="30" customFormat="1" ht="51" x14ac:dyDescent="0.2">
      <c r="A81" s="20" t="s">
        <v>1123</v>
      </c>
      <c r="B81" s="18" t="s">
        <v>447</v>
      </c>
      <c r="C81" s="18" t="s">
        <v>1827</v>
      </c>
      <c r="D81" s="19" t="s">
        <v>1828</v>
      </c>
      <c r="E81" s="19" t="s">
        <v>1440</v>
      </c>
      <c r="F81" s="18" t="s">
        <v>479</v>
      </c>
      <c r="G81" s="18" t="s">
        <v>479</v>
      </c>
      <c r="H81" s="19">
        <v>3</v>
      </c>
      <c r="I81" s="21">
        <v>7</v>
      </c>
      <c r="J81" s="22" t="s">
        <v>1846</v>
      </c>
      <c r="K81" s="18" t="s">
        <v>454</v>
      </c>
      <c r="L81" s="20" t="s">
        <v>205</v>
      </c>
      <c r="M81" s="23">
        <v>0</v>
      </c>
      <c r="N81" s="23">
        <v>26.84</v>
      </c>
      <c r="O81" s="23">
        <v>25.7</v>
      </c>
      <c r="P81" s="24">
        <f t="shared" si="11"/>
        <v>52.54</v>
      </c>
      <c r="Q81" s="23">
        <v>23.22</v>
      </c>
      <c r="R81" s="23">
        <v>24.24</v>
      </c>
      <c r="S81" s="23">
        <v>100</v>
      </c>
      <c r="T81" s="23">
        <v>19.899999999999999</v>
      </c>
      <c r="U81" s="23">
        <v>23.8</v>
      </c>
      <c r="V81" s="23">
        <v>43.7</v>
      </c>
      <c r="W81" s="25">
        <f t="shared" si="12"/>
        <v>0.83174724019794444</v>
      </c>
      <c r="X81" s="26">
        <f t="shared" si="13"/>
        <v>0.83174724019794444</v>
      </c>
      <c r="Y81" s="27">
        <f t="shared" si="14"/>
        <v>0.83174724019794444</v>
      </c>
      <c r="Z81" s="24" t="str">
        <f t="shared" si="15"/>
        <v>70% a 84,99%</v>
      </c>
      <c r="AA81" s="28">
        <v>6369439.21</v>
      </c>
      <c r="AB81" s="28">
        <v>2807282.3</v>
      </c>
      <c r="AC81" s="25">
        <f t="shared" si="16"/>
        <v>0.44074245902097242</v>
      </c>
      <c r="AD81" s="26">
        <f t="shared" si="17"/>
        <v>0.44074245902097242</v>
      </c>
      <c r="AE81" s="24" t="str">
        <f t="shared" si="18"/>
        <v>42,2% a 100%</v>
      </c>
      <c r="AF81" s="23" t="str">
        <f t="shared" si="10"/>
        <v>176000945000101</v>
      </c>
      <c r="AG81" s="28">
        <v>6369439.2099999981</v>
      </c>
      <c r="AH81" s="28">
        <v>2807282.3000000007</v>
      </c>
      <c r="AI81" s="18" t="s">
        <v>148</v>
      </c>
      <c r="AJ81" s="18" t="s">
        <v>1493</v>
      </c>
      <c r="AK81" s="20" t="s">
        <v>620</v>
      </c>
      <c r="AL81" s="20" t="s">
        <v>1754</v>
      </c>
      <c r="AM81" s="29">
        <v>2021</v>
      </c>
    </row>
    <row r="82" spans="1:39" s="30" customFormat="1" ht="51" x14ac:dyDescent="0.2">
      <c r="A82" s="20" t="s">
        <v>1588</v>
      </c>
      <c r="B82" s="18" t="s">
        <v>772</v>
      </c>
      <c r="C82" s="18" t="s">
        <v>1829</v>
      </c>
      <c r="D82" s="19" t="s">
        <v>1828</v>
      </c>
      <c r="E82" s="19" t="s">
        <v>1440</v>
      </c>
      <c r="F82" s="18" t="s">
        <v>479</v>
      </c>
      <c r="G82" s="18" t="s">
        <v>479</v>
      </c>
      <c r="H82" s="19">
        <v>3</v>
      </c>
      <c r="I82" s="21">
        <v>7</v>
      </c>
      <c r="J82" s="22" t="s">
        <v>1846</v>
      </c>
      <c r="K82" s="18" t="s">
        <v>454</v>
      </c>
      <c r="L82" s="20" t="s">
        <v>205</v>
      </c>
      <c r="M82" s="23">
        <v>0</v>
      </c>
      <c r="N82" s="23">
        <v>25</v>
      </c>
      <c r="O82" s="23">
        <v>25</v>
      </c>
      <c r="P82" s="24">
        <f t="shared" si="11"/>
        <v>50</v>
      </c>
      <c r="Q82" s="23">
        <v>25</v>
      </c>
      <c r="R82" s="23">
        <v>25</v>
      </c>
      <c r="S82" s="23">
        <v>100</v>
      </c>
      <c r="T82" s="23">
        <v>25</v>
      </c>
      <c r="U82" s="23">
        <v>22.7</v>
      </c>
      <c r="V82" s="23">
        <v>47.7</v>
      </c>
      <c r="W82" s="25">
        <f t="shared" si="12"/>
        <v>0.95400000000000007</v>
      </c>
      <c r="X82" s="26">
        <f t="shared" si="13"/>
        <v>0.95400000000000007</v>
      </c>
      <c r="Y82" s="27">
        <f t="shared" si="14"/>
        <v>0.95400000000000007</v>
      </c>
      <c r="Z82" s="24" t="str">
        <f t="shared" si="15"/>
        <v>85% a 100%</v>
      </c>
      <c r="AA82" s="28">
        <v>7492578.6799999997</v>
      </c>
      <c r="AB82" s="28">
        <v>3320948.17</v>
      </c>
      <c r="AC82" s="25">
        <f t="shared" si="16"/>
        <v>0.4432316712088234</v>
      </c>
      <c r="AD82" s="26">
        <f t="shared" si="17"/>
        <v>0.4432316712088234</v>
      </c>
      <c r="AE82" s="24" t="str">
        <f t="shared" si="18"/>
        <v>42,2% a 100%</v>
      </c>
      <c r="AF82" s="23" t="str">
        <f t="shared" si="10"/>
        <v>176000090000101</v>
      </c>
      <c r="AG82" s="28">
        <v>7492578.6800000006</v>
      </c>
      <c r="AH82" s="28">
        <v>3320948.1699999995</v>
      </c>
      <c r="AI82" s="18" t="s">
        <v>1528</v>
      </c>
      <c r="AJ82" s="18" t="s">
        <v>1072</v>
      </c>
      <c r="AK82" s="20" t="s">
        <v>223</v>
      </c>
      <c r="AL82" s="20" t="s">
        <v>439</v>
      </c>
      <c r="AM82" s="29">
        <v>2021</v>
      </c>
    </row>
    <row r="83" spans="1:39" s="30" customFormat="1" ht="51" x14ac:dyDescent="0.2">
      <c r="A83" s="20" t="s">
        <v>690</v>
      </c>
      <c r="B83" s="18" t="s">
        <v>700</v>
      </c>
      <c r="C83" s="18" t="s">
        <v>1827</v>
      </c>
      <c r="D83" s="19" t="s">
        <v>1828</v>
      </c>
      <c r="E83" s="19" t="s">
        <v>1440</v>
      </c>
      <c r="F83" s="18" t="s">
        <v>479</v>
      </c>
      <c r="G83" s="18" t="s">
        <v>479</v>
      </c>
      <c r="H83" s="19">
        <v>1</v>
      </c>
      <c r="I83" s="21">
        <v>1</v>
      </c>
      <c r="J83" s="22" t="s">
        <v>1840</v>
      </c>
      <c r="K83" s="18" t="s">
        <v>454</v>
      </c>
      <c r="L83" s="20" t="s">
        <v>205</v>
      </c>
      <c r="M83" s="23">
        <v>96.24</v>
      </c>
      <c r="N83" s="23">
        <v>25</v>
      </c>
      <c r="O83" s="23">
        <v>25</v>
      </c>
      <c r="P83" s="24">
        <f t="shared" si="11"/>
        <v>50</v>
      </c>
      <c r="Q83" s="23">
        <v>25</v>
      </c>
      <c r="R83" s="23">
        <v>25</v>
      </c>
      <c r="S83" s="23">
        <v>100</v>
      </c>
      <c r="T83" s="23">
        <v>20.399999999999999</v>
      </c>
      <c r="U83" s="23">
        <v>25</v>
      </c>
      <c r="V83" s="23">
        <v>45.4</v>
      </c>
      <c r="W83" s="25">
        <f t="shared" si="12"/>
        <v>0.90799999999999992</v>
      </c>
      <c r="X83" s="26">
        <f t="shared" si="13"/>
        <v>0.90799999999999992</v>
      </c>
      <c r="Y83" s="27">
        <f t="shared" si="14"/>
        <v>0.90799999999999992</v>
      </c>
      <c r="Z83" s="24" t="str">
        <f t="shared" si="15"/>
        <v>85% a 100%</v>
      </c>
      <c r="AA83" s="28">
        <v>271647293.06999999</v>
      </c>
      <c r="AB83" s="28">
        <v>117303578.92</v>
      </c>
      <c r="AC83" s="25">
        <f t="shared" si="16"/>
        <v>0.43182311001263091</v>
      </c>
      <c r="AD83" s="26">
        <f t="shared" si="17"/>
        <v>0.43182311001263091</v>
      </c>
      <c r="AE83" s="24" t="str">
        <f t="shared" si="18"/>
        <v>42,2% a 100%</v>
      </c>
      <c r="AF83" s="23" t="str">
        <f t="shared" si="10"/>
        <v>176000104000101</v>
      </c>
      <c r="AG83" s="28">
        <v>272658145.71000016</v>
      </c>
      <c r="AH83" s="28">
        <v>117303578.91999999</v>
      </c>
      <c r="AI83" s="18" t="s">
        <v>1262</v>
      </c>
      <c r="AJ83" s="18" t="s">
        <v>1262</v>
      </c>
      <c r="AK83" s="20" t="s">
        <v>1456</v>
      </c>
      <c r="AL83" s="20" t="s">
        <v>1456</v>
      </c>
      <c r="AM83" s="29">
        <v>2021</v>
      </c>
    </row>
    <row r="84" spans="1:39" s="30" customFormat="1" ht="63.75" x14ac:dyDescent="0.2">
      <c r="A84" s="20" t="s">
        <v>1452</v>
      </c>
      <c r="B84" s="18" t="s">
        <v>890</v>
      </c>
      <c r="C84" s="18" t="s">
        <v>1943</v>
      </c>
      <c r="D84" s="19" t="s">
        <v>1828</v>
      </c>
      <c r="E84" s="19" t="s">
        <v>1440</v>
      </c>
      <c r="F84" s="18" t="s">
        <v>479</v>
      </c>
      <c r="G84" s="18" t="s">
        <v>479</v>
      </c>
      <c r="H84" s="19">
        <v>2</v>
      </c>
      <c r="I84" s="21">
        <v>5</v>
      </c>
      <c r="J84" s="22" t="s">
        <v>1844</v>
      </c>
      <c r="K84" s="18" t="s">
        <v>454</v>
      </c>
      <c r="L84" s="20" t="s">
        <v>205</v>
      </c>
      <c r="M84" s="23">
        <v>100</v>
      </c>
      <c r="N84" s="23">
        <v>25</v>
      </c>
      <c r="O84" s="23">
        <v>25</v>
      </c>
      <c r="P84" s="24">
        <f t="shared" si="11"/>
        <v>50</v>
      </c>
      <c r="Q84" s="23">
        <v>25</v>
      </c>
      <c r="R84" s="23">
        <v>25</v>
      </c>
      <c r="S84" s="23">
        <v>100</v>
      </c>
      <c r="T84" s="23">
        <v>25</v>
      </c>
      <c r="U84" s="23">
        <v>25</v>
      </c>
      <c r="V84" s="23">
        <v>50</v>
      </c>
      <c r="W84" s="25">
        <f t="shared" si="12"/>
        <v>1</v>
      </c>
      <c r="X84" s="26">
        <f t="shared" si="13"/>
        <v>1</v>
      </c>
      <c r="Y84" s="27">
        <f t="shared" si="14"/>
        <v>1</v>
      </c>
      <c r="Z84" s="24" t="str">
        <f t="shared" si="15"/>
        <v>85% a 100%</v>
      </c>
      <c r="AA84" s="28">
        <v>4716280.4800000004</v>
      </c>
      <c r="AB84" s="28">
        <v>2132213.85</v>
      </c>
      <c r="AC84" s="25">
        <f t="shared" si="16"/>
        <v>0.45209648981690753</v>
      </c>
      <c r="AD84" s="26">
        <f t="shared" si="17"/>
        <v>0.45209648981690753</v>
      </c>
      <c r="AE84" s="24" t="str">
        <f t="shared" si="18"/>
        <v>42,2% a 100%</v>
      </c>
      <c r="AF84" s="23" t="str">
        <f t="shared" si="10"/>
        <v>176813601000101</v>
      </c>
      <c r="AG84" s="28">
        <v>4716280.4800000004</v>
      </c>
      <c r="AH84" s="28">
        <v>2132213.85</v>
      </c>
      <c r="AI84" s="18" t="s">
        <v>16</v>
      </c>
      <c r="AJ84" s="18" t="s">
        <v>612</v>
      </c>
      <c r="AK84" s="20" t="s">
        <v>643</v>
      </c>
      <c r="AL84" s="20" t="s">
        <v>1308</v>
      </c>
      <c r="AM84" s="29">
        <v>2021</v>
      </c>
    </row>
    <row r="85" spans="1:39" s="30" customFormat="1" ht="89.25" x14ac:dyDescent="0.2">
      <c r="A85" s="20" t="s">
        <v>1175</v>
      </c>
      <c r="B85" s="18" t="s">
        <v>77</v>
      </c>
      <c r="C85" s="18" t="s">
        <v>1837</v>
      </c>
      <c r="D85" s="19" t="s">
        <v>1828</v>
      </c>
      <c r="E85" s="19" t="s">
        <v>1440</v>
      </c>
      <c r="F85" s="18" t="s">
        <v>479</v>
      </c>
      <c r="G85" s="18" t="s">
        <v>479</v>
      </c>
      <c r="H85" s="19">
        <v>1</v>
      </c>
      <c r="I85" s="21">
        <v>1</v>
      </c>
      <c r="J85" s="22" t="s">
        <v>1840</v>
      </c>
      <c r="K85" s="18" t="s">
        <v>340</v>
      </c>
      <c r="L85" s="20" t="s">
        <v>205</v>
      </c>
      <c r="M85" s="23">
        <v>89.35</v>
      </c>
      <c r="N85" s="23">
        <v>21</v>
      </c>
      <c r="O85" s="23">
        <v>29</v>
      </c>
      <c r="P85" s="24">
        <f t="shared" si="11"/>
        <v>50</v>
      </c>
      <c r="Q85" s="23">
        <v>27</v>
      </c>
      <c r="R85" s="23">
        <v>23</v>
      </c>
      <c r="S85" s="23">
        <v>100</v>
      </c>
      <c r="T85" s="23">
        <v>17</v>
      </c>
      <c r="U85" s="23">
        <v>23</v>
      </c>
      <c r="V85" s="23">
        <v>40</v>
      </c>
      <c r="W85" s="25">
        <f t="shared" si="12"/>
        <v>0.8</v>
      </c>
      <c r="X85" s="26">
        <f t="shared" si="13"/>
        <v>0.8</v>
      </c>
      <c r="Y85" s="27">
        <f t="shared" si="14"/>
        <v>0.8</v>
      </c>
      <c r="Z85" s="24" t="str">
        <f t="shared" si="15"/>
        <v>70% a 84,99%</v>
      </c>
      <c r="AA85" s="28">
        <v>52976843.880000003</v>
      </c>
      <c r="AB85" s="28">
        <v>24041830.43</v>
      </c>
      <c r="AC85" s="25">
        <f t="shared" si="16"/>
        <v>0.45381771863303377</v>
      </c>
      <c r="AD85" s="26">
        <f t="shared" si="17"/>
        <v>0.45381771863303377</v>
      </c>
      <c r="AE85" s="24" t="str">
        <f t="shared" si="18"/>
        <v>42,2% a 100%</v>
      </c>
      <c r="AF85" s="23" t="str">
        <f t="shared" si="10"/>
        <v>176000066000101</v>
      </c>
      <c r="AG85" s="28">
        <v>52976843.879999995</v>
      </c>
      <c r="AH85" s="28">
        <v>24041830.430000003</v>
      </c>
      <c r="AI85" s="18" t="s">
        <v>1298</v>
      </c>
      <c r="AJ85" s="18" t="s">
        <v>1244</v>
      </c>
      <c r="AK85" s="20" t="s">
        <v>1097</v>
      </c>
      <c r="AL85" s="20" t="s">
        <v>1058</v>
      </c>
      <c r="AM85" s="29">
        <v>2021</v>
      </c>
    </row>
    <row r="86" spans="1:39" s="30" customFormat="1" ht="76.5" x14ac:dyDescent="0.2">
      <c r="A86" s="20" t="s">
        <v>1195</v>
      </c>
      <c r="B86" s="18" t="s">
        <v>521</v>
      </c>
      <c r="C86" s="18" t="s">
        <v>1827</v>
      </c>
      <c r="D86" s="19" t="s">
        <v>1828</v>
      </c>
      <c r="E86" s="19" t="s">
        <v>1440</v>
      </c>
      <c r="F86" s="18" t="s">
        <v>479</v>
      </c>
      <c r="G86" s="18" t="s">
        <v>479</v>
      </c>
      <c r="H86" s="19">
        <v>3</v>
      </c>
      <c r="I86" s="21">
        <v>7</v>
      </c>
      <c r="J86" s="22" t="s">
        <v>1846</v>
      </c>
      <c r="K86" s="18" t="s">
        <v>454</v>
      </c>
      <c r="L86" s="20" t="s">
        <v>205</v>
      </c>
      <c r="M86" s="23">
        <v>87</v>
      </c>
      <c r="N86" s="23">
        <v>7.65</v>
      </c>
      <c r="O86" s="23">
        <v>33.25</v>
      </c>
      <c r="P86" s="24">
        <f t="shared" si="11"/>
        <v>40.9</v>
      </c>
      <c r="Q86" s="23">
        <v>35.130000000000003</v>
      </c>
      <c r="R86" s="23">
        <v>23.97</v>
      </c>
      <c r="S86" s="23">
        <v>100</v>
      </c>
      <c r="T86" s="23">
        <v>7.65</v>
      </c>
      <c r="U86" s="23">
        <v>22.1</v>
      </c>
      <c r="V86" s="23">
        <v>29.75</v>
      </c>
      <c r="W86" s="25">
        <f t="shared" si="12"/>
        <v>0.72738386308068459</v>
      </c>
      <c r="X86" s="26">
        <f t="shared" si="13"/>
        <v>0.72738386308068459</v>
      </c>
      <c r="Y86" s="27">
        <f t="shared" si="14"/>
        <v>0.72738386308068459</v>
      </c>
      <c r="Z86" s="24" t="str">
        <f t="shared" si="15"/>
        <v>70% a 84,99%</v>
      </c>
      <c r="AA86" s="28">
        <v>41100392.140000001</v>
      </c>
      <c r="AB86" s="28">
        <v>15948324.9</v>
      </c>
      <c r="AC86" s="25">
        <f t="shared" si="16"/>
        <v>0.38803339991685054</v>
      </c>
      <c r="AD86" s="26">
        <f t="shared" si="17"/>
        <v>0.38803339991685054</v>
      </c>
      <c r="AE86" s="24" t="str">
        <f t="shared" si="18"/>
        <v>34,7% a 42,1%</v>
      </c>
      <c r="AF86" s="23" t="str">
        <f t="shared" si="10"/>
        <v>176000120000101</v>
      </c>
      <c r="AG86" s="28">
        <v>41100392.140000001</v>
      </c>
      <c r="AH86" s="28">
        <v>15948324.899999997</v>
      </c>
      <c r="AI86" s="18" t="s">
        <v>1228</v>
      </c>
      <c r="AJ86" s="18" t="s">
        <v>853</v>
      </c>
      <c r="AK86" s="20" t="s">
        <v>1764</v>
      </c>
      <c r="AL86" s="20" t="s">
        <v>1026</v>
      </c>
      <c r="AM86" s="29">
        <v>2021</v>
      </c>
    </row>
    <row r="87" spans="1:39" s="30" customFormat="1" ht="63.75" x14ac:dyDescent="0.2">
      <c r="A87" s="20" t="s">
        <v>825</v>
      </c>
      <c r="B87" s="18" t="s">
        <v>1782</v>
      </c>
      <c r="C87" s="18" t="s">
        <v>1829</v>
      </c>
      <c r="D87" s="19" t="s">
        <v>1831</v>
      </c>
      <c r="E87" s="19" t="s">
        <v>1440</v>
      </c>
      <c r="F87" s="18" t="s">
        <v>479</v>
      </c>
      <c r="G87" s="18" t="s">
        <v>479</v>
      </c>
      <c r="H87" s="19">
        <v>3</v>
      </c>
      <c r="I87" s="21">
        <v>7</v>
      </c>
      <c r="J87" s="22" t="s">
        <v>1846</v>
      </c>
      <c r="K87" s="18" t="s">
        <v>454</v>
      </c>
      <c r="L87" s="20" t="s">
        <v>205</v>
      </c>
      <c r="M87" s="23">
        <v>94.23</v>
      </c>
      <c r="N87" s="23">
        <v>25</v>
      </c>
      <c r="O87" s="23">
        <v>25</v>
      </c>
      <c r="P87" s="24">
        <f t="shared" si="11"/>
        <v>50</v>
      </c>
      <c r="Q87" s="23">
        <v>25</v>
      </c>
      <c r="R87" s="23">
        <v>25</v>
      </c>
      <c r="S87" s="23">
        <v>100</v>
      </c>
      <c r="T87" s="23">
        <v>20.52</v>
      </c>
      <c r="U87" s="23">
        <v>22.48</v>
      </c>
      <c r="V87" s="23">
        <v>43</v>
      </c>
      <c r="W87" s="25">
        <f t="shared" si="12"/>
        <v>0.86</v>
      </c>
      <c r="X87" s="26">
        <f t="shared" si="13"/>
        <v>0.86</v>
      </c>
      <c r="Y87" s="27">
        <f t="shared" si="14"/>
        <v>0.86</v>
      </c>
      <c r="Z87" s="24" t="str">
        <f t="shared" si="15"/>
        <v>85% a 100%</v>
      </c>
      <c r="AA87" s="28">
        <v>9578090.7799999993</v>
      </c>
      <c r="AB87" s="28">
        <v>4060053.92</v>
      </c>
      <c r="AC87" s="25">
        <f t="shared" si="16"/>
        <v>0.42388968879662259</v>
      </c>
      <c r="AD87" s="26">
        <f t="shared" si="17"/>
        <v>0.42388968879662259</v>
      </c>
      <c r="AE87" s="24" t="str">
        <f t="shared" si="18"/>
        <v>42,2% a 100%</v>
      </c>
      <c r="AF87" s="23" t="str">
        <f t="shared" si="10"/>
        <v>096859937000101</v>
      </c>
      <c r="AG87" s="28">
        <v>9578090.7799999975</v>
      </c>
      <c r="AH87" s="28">
        <v>4060053.9199999995</v>
      </c>
      <c r="AI87" s="18" t="s">
        <v>1420</v>
      </c>
      <c r="AJ87" s="18" t="s">
        <v>432</v>
      </c>
      <c r="AK87" s="20" t="s">
        <v>1765</v>
      </c>
      <c r="AL87" s="20" t="s">
        <v>1151</v>
      </c>
      <c r="AM87" s="29">
        <v>2021</v>
      </c>
    </row>
    <row r="88" spans="1:39" s="30" customFormat="1" ht="51" x14ac:dyDescent="0.2">
      <c r="A88" s="20" t="s">
        <v>166</v>
      </c>
      <c r="B88" s="18" t="s">
        <v>1879</v>
      </c>
      <c r="C88" s="18" t="s">
        <v>1832</v>
      </c>
      <c r="D88" s="19" t="s">
        <v>1828</v>
      </c>
      <c r="E88" s="19" t="s">
        <v>1440</v>
      </c>
      <c r="F88" s="18" t="s">
        <v>479</v>
      </c>
      <c r="G88" s="18" t="s">
        <v>479</v>
      </c>
      <c r="H88" s="19">
        <v>3</v>
      </c>
      <c r="I88" s="21">
        <v>7</v>
      </c>
      <c r="J88" s="22" t="s">
        <v>1846</v>
      </c>
      <c r="K88" s="18" t="s">
        <v>454</v>
      </c>
      <c r="L88" s="20" t="s">
        <v>205</v>
      </c>
      <c r="M88" s="23">
        <v>100</v>
      </c>
      <c r="N88" s="23">
        <v>25</v>
      </c>
      <c r="O88" s="23">
        <v>25</v>
      </c>
      <c r="P88" s="24">
        <f t="shared" si="11"/>
        <v>50</v>
      </c>
      <c r="Q88" s="23">
        <v>25</v>
      </c>
      <c r="R88" s="23">
        <v>25</v>
      </c>
      <c r="S88" s="23">
        <v>100</v>
      </c>
      <c r="T88" s="23">
        <v>25</v>
      </c>
      <c r="U88" s="23">
        <v>25</v>
      </c>
      <c r="V88" s="23">
        <v>50</v>
      </c>
      <c r="W88" s="25">
        <f t="shared" si="12"/>
        <v>1</v>
      </c>
      <c r="X88" s="26">
        <f t="shared" si="13"/>
        <v>1</v>
      </c>
      <c r="Y88" s="27">
        <f t="shared" si="14"/>
        <v>1</v>
      </c>
      <c r="Z88" s="24" t="str">
        <f t="shared" si="15"/>
        <v>85% a 100%</v>
      </c>
      <c r="AA88" s="28">
        <v>42592410.659999996</v>
      </c>
      <c r="AB88" s="28">
        <v>18430051.469999999</v>
      </c>
      <c r="AC88" s="25">
        <f t="shared" si="16"/>
        <v>0.4327074045449204</v>
      </c>
      <c r="AD88" s="26">
        <f t="shared" si="17"/>
        <v>0.4327074045449204</v>
      </c>
      <c r="AE88" s="24" t="str">
        <f t="shared" si="18"/>
        <v>42,2% a 100%</v>
      </c>
      <c r="AF88" s="23" t="str">
        <f t="shared" si="10"/>
        <v>176000082000101</v>
      </c>
      <c r="AG88" s="28">
        <v>42592410.659999982</v>
      </c>
      <c r="AH88" s="28">
        <v>18430051.470000006</v>
      </c>
      <c r="AI88" s="18" t="s">
        <v>307</v>
      </c>
      <c r="AJ88" s="18" t="s">
        <v>117</v>
      </c>
      <c r="AK88" s="20" t="s">
        <v>349</v>
      </c>
      <c r="AL88" s="20" t="s">
        <v>818</v>
      </c>
      <c r="AM88" s="29">
        <v>2021</v>
      </c>
    </row>
    <row r="89" spans="1:39" s="30" customFormat="1" ht="51" x14ac:dyDescent="0.2">
      <c r="A89" s="20" t="s">
        <v>705</v>
      </c>
      <c r="B89" s="18" t="s">
        <v>753</v>
      </c>
      <c r="C89" s="18" t="s">
        <v>1827</v>
      </c>
      <c r="D89" s="19" t="s">
        <v>1828</v>
      </c>
      <c r="E89" s="19" t="s">
        <v>1440</v>
      </c>
      <c r="F89" s="18" t="s">
        <v>479</v>
      </c>
      <c r="G89" s="18" t="s">
        <v>479</v>
      </c>
      <c r="H89" s="19">
        <v>1</v>
      </c>
      <c r="I89" s="21">
        <v>1</v>
      </c>
      <c r="J89" s="22" t="s">
        <v>1840</v>
      </c>
      <c r="K89" s="18" t="s">
        <v>454</v>
      </c>
      <c r="L89" s="20" t="s">
        <v>205</v>
      </c>
      <c r="M89" s="23">
        <v>0</v>
      </c>
      <c r="N89" s="23">
        <v>25</v>
      </c>
      <c r="O89" s="23">
        <v>25</v>
      </c>
      <c r="P89" s="24">
        <f t="shared" si="11"/>
        <v>50</v>
      </c>
      <c r="Q89" s="23">
        <v>25</v>
      </c>
      <c r="R89" s="23">
        <v>25</v>
      </c>
      <c r="S89" s="23">
        <v>100</v>
      </c>
      <c r="T89" s="23">
        <v>25</v>
      </c>
      <c r="U89" s="23">
        <v>25</v>
      </c>
      <c r="V89" s="23">
        <v>50</v>
      </c>
      <c r="W89" s="25">
        <f t="shared" si="12"/>
        <v>1</v>
      </c>
      <c r="X89" s="26">
        <f t="shared" si="13"/>
        <v>1</v>
      </c>
      <c r="Y89" s="27">
        <f t="shared" si="14"/>
        <v>1</v>
      </c>
      <c r="Z89" s="24" t="str">
        <f t="shared" si="15"/>
        <v>85% a 100%</v>
      </c>
      <c r="AA89" s="28">
        <v>207395423.83000001</v>
      </c>
      <c r="AB89" s="28">
        <v>88060731.079999998</v>
      </c>
      <c r="AC89" s="25">
        <f t="shared" si="16"/>
        <v>0.42460305754953642</v>
      </c>
      <c r="AD89" s="26">
        <f t="shared" si="17"/>
        <v>0.42460305754953642</v>
      </c>
      <c r="AE89" s="24" t="str">
        <f t="shared" si="18"/>
        <v>42,2% a 100%</v>
      </c>
      <c r="AF89" s="23" t="str">
        <f t="shared" si="10"/>
        <v>176000112000101</v>
      </c>
      <c r="AG89" s="28">
        <v>207395423.82999992</v>
      </c>
      <c r="AH89" s="28">
        <v>88060731.079999983</v>
      </c>
      <c r="AI89" s="18" t="s">
        <v>1602</v>
      </c>
      <c r="AJ89" s="18" t="s">
        <v>1602</v>
      </c>
      <c r="AK89" s="20" t="s">
        <v>1340</v>
      </c>
      <c r="AL89" s="20" t="s">
        <v>1498</v>
      </c>
      <c r="AM89" s="29">
        <v>2021</v>
      </c>
    </row>
    <row r="90" spans="1:39" s="30" customFormat="1" ht="51" x14ac:dyDescent="0.2">
      <c r="A90" s="20" t="s">
        <v>1316</v>
      </c>
      <c r="B90" s="18" t="s">
        <v>1880</v>
      </c>
      <c r="C90" s="18" t="s">
        <v>1943</v>
      </c>
      <c r="D90" s="19" t="s">
        <v>1828</v>
      </c>
      <c r="E90" s="19" t="s">
        <v>1440</v>
      </c>
      <c r="F90" s="18" t="s">
        <v>479</v>
      </c>
      <c r="G90" s="18" t="s">
        <v>479</v>
      </c>
      <c r="H90" s="19">
        <v>3</v>
      </c>
      <c r="I90" s="21">
        <v>7</v>
      </c>
      <c r="J90" s="22" t="s">
        <v>1846</v>
      </c>
      <c r="K90" s="18" t="s">
        <v>454</v>
      </c>
      <c r="L90" s="20" t="s">
        <v>205</v>
      </c>
      <c r="M90" s="23">
        <v>100</v>
      </c>
      <c r="N90" s="23">
        <v>25</v>
      </c>
      <c r="O90" s="23">
        <v>25</v>
      </c>
      <c r="P90" s="24">
        <f t="shared" si="11"/>
        <v>50</v>
      </c>
      <c r="Q90" s="23">
        <v>25</v>
      </c>
      <c r="R90" s="23">
        <v>25</v>
      </c>
      <c r="S90" s="23">
        <v>100</v>
      </c>
      <c r="T90" s="23">
        <v>25</v>
      </c>
      <c r="U90" s="23">
        <v>25</v>
      </c>
      <c r="V90" s="23">
        <v>50</v>
      </c>
      <c r="W90" s="25">
        <f t="shared" si="12"/>
        <v>1</v>
      </c>
      <c r="X90" s="26">
        <f t="shared" si="13"/>
        <v>1</v>
      </c>
      <c r="Y90" s="27">
        <f t="shared" si="14"/>
        <v>1</v>
      </c>
      <c r="Z90" s="24" t="str">
        <f t="shared" si="15"/>
        <v>85% a 100%</v>
      </c>
      <c r="AA90" s="28">
        <v>3876695.72</v>
      </c>
      <c r="AB90" s="28">
        <v>1648333.84</v>
      </c>
      <c r="AC90" s="25">
        <f t="shared" si="16"/>
        <v>0.42519040932105961</v>
      </c>
      <c r="AD90" s="26">
        <f t="shared" si="17"/>
        <v>0.42519040932105961</v>
      </c>
      <c r="AE90" s="24" t="str">
        <f t="shared" si="18"/>
        <v>42,2% a 100%</v>
      </c>
      <c r="AF90" s="23" t="str">
        <f t="shared" si="10"/>
        <v>176815124000101</v>
      </c>
      <c r="AG90" s="28">
        <v>3876695.72</v>
      </c>
      <c r="AH90" s="28">
        <v>1648333.8399999999</v>
      </c>
      <c r="AI90" s="18" t="s">
        <v>1109</v>
      </c>
      <c r="AJ90" s="18" t="s">
        <v>1005</v>
      </c>
      <c r="AK90" s="20" t="s">
        <v>1001</v>
      </c>
      <c r="AL90" s="20" t="s">
        <v>1334</v>
      </c>
      <c r="AM90" s="29">
        <v>2021</v>
      </c>
    </row>
    <row r="91" spans="1:39" s="30" customFormat="1" ht="51" x14ac:dyDescent="0.2">
      <c r="A91" s="20" t="s">
        <v>1187</v>
      </c>
      <c r="B91" s="18" t="s">
        <v>306</v>
      </c>
      <c r="C91" s="18" t="s">
        <v>1943</v>
      </c>
      <c r="D91" s="19" t="s">
        <v>1828</v>
      </c>
      <c r="E91" s="19" t="s">
        <v>1440</v>
      </c>
      <c r="F91" s="18" t="s">
        <v>479</v>
      </c>
      <c r="G91" s="18" t="s">
        <v>479</v>
      </c>
      <c r="H91" s="19">
        <v>3</v>
      </c>
      <c r="I91" s="21">
        <v>7</v>
      </c>
      <c r="J91" s="22" t="s">
        <v>1846</v>
      </c>
      <c r="K91" s="18" t="s">
        <v>454</v>
      </c>
      <c r="L91" s="20" t="s">
        <v>205</v>
      </c>
      <c r="M91" s="23">
        <v>85.52</v>
      </c>
      <c r="N91" s="23">
        <v>25</v>
      </c>
      <c r="O91" s="23">
        <v>25</v>
      </c>
      <c r="P91" s="24">
        <f t="shared" si="11"/>
        <v>50</v>
      </c>
      <c r="Q91" s="23">
        <v>25</v>
      </c>
      <c r="R91" s="23">
        <v>25</v>
      </c>
      <c r="S91" s="23">
        <v>100</v>
      </c>
      <c r="T91" s="23">
        <v>20</v>
      </c>
      <c r="U91" s="23">
        <v>24.42</v>
      </c>
      <c r="V91" s="23">
        <v>44.42</v>
      </c>
      <c r="W91" s="25">
        <f t="shared" si="12"/>
        <v>0.88840000000000008</v>
      </c>
      <c r="X91" s="26">
        <f t="shared" si="13"/>
        <v>0.88840000000000008</v>
      </c>
      <c r="Y91" s="27">
        <f t="shared" si="14"/>
        <v>0.88840000000000008</v>
      </c>
      <c r="Z91" s="24" t="str">
        <f t="shared" si="15"/>
        <v>85% a 100%</v>
      </c>
      <c r="AA91" s="28">
        <v>41134053.359999999</v>
      </c>
      <c r="AB91" s="28">
        <v>18556882.02</v>
      </c>
      <c r="AC91" s="25">
        <f t="shared" si="16"/>
        <v>0.45113186044644155</v>
      </c>
      <c r="AD91" s="26">
        <f t="shared" si="17"/>
        <v>0.45113186044644155</v>
      </c>
      <c r="AE91" s="24" t="str">
        <f t="shared" si="18"/>
        <v>42,2% a 100%</v>
      </c>
      <c r="AF91" s="23" t="str">
        <f t="shared" si="10"/>
        <v>176000171000101</v>
      </c>
      <c r="AG91" s="28">
        <v>41134053.359999999</v>
      </c>
      <c r="AH91" s="28">
        <v>18556882.019999996</v>
      </c>
      <c r="AI91" s="18" t="s">
        <v>1359</v>
      </c>
      <c r="AJ91" s="18" t="s">
        <v>1359</v>
      </c>
      <c r="AK91" s="20" t="s">
        <v>1548</v>
      </c>
      <c r="AL91" s="20" t="s">
        <v>185</v>
      </c>
      <c r="AM91" s="29">
        <v>2021</v>
      </c>
    </row>
    <row r="92" spans="1:39" s="30" customFormat="1" ht="51" x14ac:dyDescent="0.2">
      <c r="A92" s="20" t="s">
        <v>777</v>
      </c>
      <c r="B92" s="18" t="s">
        <v>1881</v>
      </c>
      <c r="C92" s="18" t="s">
        <v>1943</v>
      </c>
      <c r="D92" s="19" t="s">
        <v>1828</v>
      </c>
      <c r="E92" s="19" t="s">
        <v>1440</v>
      </c>
      <c r="F92" s="18" t="s">
        <v>479</v>
      </c>
      <c r="G92" s="18" t="s">
        <v>479</v>
      </c>
      <c r="H92" s="19">
        <v>1</v>
      </c>
      <c r="I92" s="21">
        <v>1</v>
      </c>
      <c r="J92" s="22" t="s">
        <v>1840</v>
      </c>
      <c r="K92" s="18" t="s">
        <v>158</v>
      </c>
      <c r="L92" s="20" t="s">
        <v>205</v>
      </c>
      <c r="M92" s="23">
        <v>81</v>
      </c>
      <c r="N92" s="23">
        <v>21</v>
      </c>
      <c r="O92" s="23">
        <v>27</v>
      </c>
      <c r="P92" s="24">
        <f t="shared" si="11"/>
        <v>48</v>
      </c>
      <c r="Q92" s="23">
        <v>25</v>
      </c>
      <c r="R92" s="23">
        <v>27</v>
      </c>
      <c r="S92" s="23">
        <v>100</v>
      </c>
      <c r="T92" s="23">
        <v>21.61</v>
      </c>
      <c r="U92" s="23">
        <v>45.07</v>
      </c>
      <c r="V92" s="23">
        <v>66.680000000000007</v>
      </c>
      <c r="W92" s="25">
        <f t="shared" si="12"/>
        <v>1.3891666666666669</v>
      </c>
      <c r="X92" s="26">
        <f t="shared" si="13"/>
        <v>1.3891666666666669</v>
      </c>
      <c r="Y92" s="27">
        <f t="shared" si="14"/>
        <v>1</v>
      </c>
      <c r="Z92" s="24" t="str">
        <f t="shared" si="15"/>
        <v>85% a 100%</v>
      </c>
      <c r="AA92" s="28">
        <v>32168727.809999999</v>
      </c>
      <c r="AB92" s="28">
        <v>14499376.67</v>
      </c>
      <c r="AC92" s="25">
        <f t="shared" si="16"/>
        <v>0.45072894258170543</v>
      </c>
      <c r="AD92" s="26">
        <f t="shared" si="17"/>
        <v>0.45072894258170543</v>
      </c>
      <c r="AE92" s="24" t="str">
        <f t="shared" si="18"/>
        <v>42,2% a 100%</v>
      </c>
      <c r="AF92" s="23" t="str">
        <f t="shared" si="10"/>
        <v>176819286000101</v>
      </c>
      <c r="AG92" s="28">
        <v>32168727.809999991</v>
      </c>
      <c r="AH92" s="28">
        <v>14499376.669999998</v>
      </c>
      <c r="AI92" s="18" t="s">
        <v>1149</v>
      </c>
      <c r="AJ92" s="18" t="s">
        <v>1149</v>
      </c>
      <c r="AK92" s="20" t="s">
        <v>342</v>
      </c>
      <c r="AL92" s="20" t="s">
        <v>905</v>
      </c>
      <c r="AM92" s="29">
        <v>2021</v>
      </c>
    </row>
    <row r="93" spans="1:39" s="30" customFormat="1" ht="51" x14ac:dyDescent="0.2">
      <c r="A93" s="20" t="s">
        <v>1708</v>
      </c>
      <c r="B93" s="18" t="s">
        <v>60</v>
      </c>
      <c r="C93" s="18" t="s">
        <v>1827</v>
      </c>
      <c r="D93" s="19" t="s">
        <v>1828</v>
      </c>
      <c r="E93" s="19" t="s">
        <v>1440</v>
      </c>
      <c r="F93" s="18" t="s">
        <v>479</v>
      </c>
      <c r="G93" s="18" t="s">
        <v>479</v>
      </c>
      <c r="H93" s="19">
        <v>3</v>
      </c>
      <c r="I93" s="21">
        <v>7</v>
      </c>
      <c r="J93" s="22" t="s">
        <v>1846</v>
      </c>
      <c r="K93" s="18" t="s">
        <v>454</v>
      </c>
      <c r="L93" s="20" t="s">
        <v>205</v>
      </c>
      <c r="M93" s="23">
        <v>100</v>
      </c>
      <c r="N93" s="23">
        <v>25</v>
      </c>
      <c r="O93" s="23">
        <v>25</v>
      </c>
      <c r="P93" s="24">
        <f t="shared" si="11"/>
        <v>50</v>
      </c>
      <c r="Q93" s="23">
        <v>25</v>
      </c>
      <c r="R93" s="23">
        <v>25</v>
      </c>
      <c r="S93" s="23">
        <v>100</v>
      </c>
      <c r="T93" s="23">
        <v>25</v>
      </c>
      <c r="U93" s="23">
        <v>25</v>
      </c>
      <c r="V93" s="23">
        <v>50</v>
      </c>
      <c r="W93" s="25">
        <f t="shared" si="12"/>
        <v>1</v>
      </c>
      <c r="X93" s="26">
        <f t="shared" si="13"/>
        <v>1</v>
      </c>
      <c r="Y93" s="27">
        <f t="shared" si="14"/>
        <v>1</v>
      </c>
      <c r="Z93" s="24" t="str">
        <f t="shared" si="15"/>
        <v>85% a 100%</v>
      </c>
      <c r="AA93" s="28">
        <v>4586846.33</v>
      </c>
      <c r="AB93" s="28">
        <v>1745261.11</v>
      </c>
      <c r="AC93" s="25">
        <f t="shared" si="16"/>
        <v>0.38049260525368417</v>
      </c>
      <c r="AD93" s="26">
        <f t="shared" si="17"/>
        <v>0.38049260525368417</v>
      </c>
      <c r="AE93" s="24" t="str">
        <f t="shared" si="18"/>
        <v>34,7% a 42,1%</v>
      </c>
      <c r="AF93" s="23" t="str">
        <f t="shared" si="10"/>
        <v>176000635000101</v>
      </c>
      <c r="AG93" s="28">
        <v>4586846.3299999991</v>
      </c>
      <c r="AH93" s="28">
        <v>1745261.1099999999</v>
      </c>
      <c r="AI93" s="18" t="s">
        <v>1408</v>
      </c>
      <c r="AJ93" s="18" t="s">
        <v>76</v>
      </c>
      <c r="AK93" s="20" t="s">
        <v>440</v>
      </c>
      <c r="AL93" s="20" t="s">
        <v>1640</v>
      </c>
      <c r="AM93" s="29">
        <v>2021</v>
      </c>
    </row>
    <row r="94" spans="1:39" s="30" customFormat="1" ht="76.5" x14ac:dyDescent="0.2">
      <c r="A94" s="20" t="s">
        <v>1478</v>
      </c>
      <c r="B94" s="18" t="s">
        <v>1622</v>
      </c>
      <c r="C94" s="18" t="s">
        <v>1829</v>
      </c>
      <c r="D94" s="19" t="s">
        <v>1828</v>
      </c>
      <c r="E94" s="19" t="s">
        <v>1440</v>
      </c>
      <c r="F94" s="18" t="s">
        <v>479</v>
      </c>
      <c r="G94" s="18" t="s">
        <v>479</v>
      </c>
      <c r="H94" s="19">
        <v>3</v>
      </c>
      <c r="I94" s="21">
        <v>7</v>
      </c>
      <c r="J94" s="22" t="s">
        <v>1846</v>
      </c>
      <c r="K94" s="18" t="s">
        <v>454</v>
      </c>
      <c r="L94" s="20" t="s">
        <v>205</v>
      </c>
      <c r="M94" s="23">
        <v>100</v>
      </c>
      <c r="N94" s="23">
        <v>25</v>
      </c>
      <c r="O94" s="23">
        <v>25</v>
      </c>
      <c r="P94" s="24">
        <f t="shared" si="11"/>
        <v>50</v>
      </c>
      <c r="Q94" s="23">
        <v>25</v>
      </c>
      <c r="R94" s="23">
        <v>25</v>
      </c>
      <c r="S94" s="23">
        <v>100</v>
      </c>
      <c r="T94" s="23">
        <v>25</v>
      </c>
      <c r="U94" s="23">
        <v>23.31</v>
      </c>
      <c r="V94" s="23">
        <v>48.31</v>
      </c>
      <c r="W94" s="25">
        <f t="shared" si="12"/>
        <v>0.96620000000000006</v>
      </c>
      <c r="X94" s="26">
        <f t="shared" si="13"/>
        <v>0.96620000000000006</v>
      </c>
      <c r="Y94" s="27">
        <f t="shared" si="14"/>
        <v>0.96620000000000006</v>
      </c>
      <c r="Z94" s="24" t="str">
        <f t="shared" si="15"/>
        <v>85% a 100%</v>
      </c>
      <c r="AA94" s="28">
        <v>21179344.940000001</v>
      </c>
      <c r="AB94" s="28">
        <v>6018092.9500000002</v>
      </c>
      <c r="AC94" s="25">
        <f t="shared" si="16"/>
        <v>0.28414915414281927</v>
      </c>
      <c r="AD94" s="26">
        <f t="shared" si="17"/>
        <v>0.28414915414281927</v>
      </c>
      <c r="AE94" s="24" t="str">
        <f t="shared" si="18"/>
        <v>0% a 34,69%</v>
      </c>
      <c r="AF94" s="23" t="str">
        <f t="shared" si="10"/>
        <v>176815094000101</v>
      </c>
      <c r="AG94" s="28">
        <v>27507041.16</v>
      </c>
      <c r="AH94" s="28">
        <v>12345789.169999998</v>
      </c>
      <c r="AI94" s="18" t="s">
        <v>606</v>
      </c>
      <c r="AJ94" s="18" t="s">
        <v>918</v>
      </c>
      <c r="AK94" s="20" t="s">
        <v>296</v>
      </c>
      <c r="AL94" s="20" t="s">
        <v>591</v>
      </c>
      <c r="AM94" s="29">
        <v>2021</v>
      </c>
    </row>
    <row r="95" spans="1:39" s="30" customFormat="1" ht="89.25" x14ac:dyDescent="0.2">
      <c r="A95" s="20" t="s">
        <v>450</v>
      </c>
      <c r="B95" s="18" t="s">
        <v>1102</v>
      </c>
      <c r="C95" s="18" t="s">
        <v>1829</v>
      </c>
      <c r="D95" s="19" t="s">
        <v>1828</v>
      </c>
      <c r="E95" s="19" t="s">
        <v>1440</v>
      </c>
      <c r="F95" s="18" t="s">
        <v>479</v>
      </c>
      <c r="G95" s="18" t="s">
        <v>479</v>
      </c>
      <c r="H95" s="19">
        <v>2</v>
      </c>
      <c r="I95" s="21">
        <v>6</v>
      </c>
      <c r="J95" s="22" t="s">
        <v>1845</v>
      </c>
      <c r="K95" s="18" t="s">
        <v>1260</v>
      </c>
      <c r="L95" s="20" t="s">
        <v>205</v>
      </c>
      <c r="M95" s="23">
        <v>0</v>
      </c>
      <c r="N95" s="23">
        <v>25</v>
      </c>
      <c r="O95" s="23">
        <v>25</v>
      </c>
      <c r="P95" s="24">
        <f t="shared" si="11"/>
        <v>50</v>
      </c>
      <c r="Q95" s="23">
        <v>25</v>
      </c>
      <c r="R95" s="23">
        <v>25</v>
      </c>
      <c r="S95" s="23">
        <v>100</v>
      </c>
      <c r="T95" s="23">
        <v>25</v>
      </c>
      <c r="U95" s="23">
        <v>19</v>
      </c>
      <c r="V95" s="23">
        <v>44</v>
      </c>
      <c r="W95" s="25">
        <f t="shared" si="12"/>
        <v>0.88</v>
      </c>
      <c r="X95" s="26">
        <f t="shared" si="13"/>
        <v>0.88</v>
      </c>
      <c r="Y95" s="27">
        <f t="shared" si="14"/>
        <v>0.88</v>
      </c>
      <c r="Z95" s="24" t="str">
        <f t="shared" si="15"/>
        <v>85% a 100%</v>
      </c>
      <c r="AA95" s="28">
        <v>44424.87</v>
      </c>
      <c r="AB95" s="28">
        <v>19379.96</v>
      </c>
      <c r="AC95" s="25">
        <f t="shared" si="16"/>
        <v>0.43624123154440292</v>
      </c>
      <c r="AD95" s="26">
        <f t="shared" si="17"/>
        <v>0.43624123154440292</v>
      </c>
      <c r="AE95" s="24" t="str">
        <f t="shared" si="18"/>
        <v>42,2% a 100%</v>
      </c>
      <c r="AF95" s="23" t="str">
        <f t="shared" si="10"/>
        <v>176813458013001</v>
      </c>
      <c r="AG95" s="28">
        <v>44424.869999999995</v>
      </c>
      <c r="AH95" s="28">
        <v>19379.960000000003</v>
      </c>
      <c r="AI95" s="18" t="s">
        <v>1362</v>
      </c>
      <c r="AJ95" s="18" t="s">
        <v>1183</v>
      </c>
      <c r="AK95" s="20" t="s">
        <v>1207</v>
      </c>
      <c r="AL95" s="20" t="s">
        <v>901</v>
      </c>
      <c r="AM95" s="29">
        <v>2021</v>
      </c>
    </row>
    <row r="96" spans="1:39" s="30" customFormat="1" ht="51" x14ac:dyDescent="0.2">
      <c r="A96" s="20" t="s">
        <v>1738</v>
      </c>
      <c r="B96" s="18" t="s">
        <v>386</v>
      </c>
      <c r="C96" s="18" t="s">
        <v>1943</v>
      </c>
      <c r="D96" s="19" t="s">
        <v>1828</v>
      </c>
      <c r="E96" s="19" t="s">
        <v>1440</v>
      </c>
      <c r="F96" s="18" t="s">
        <v>479</v>
      </c>
      <c r="G96" s="18" t="s">
        <v>479</v>
      </c>
      <c r="H96" s="19">
        <v>3</v>
      </c>
      <c r="I96" s="21">
        <v>7</v>
      </c>
      <c r="J96" s="22" t="s">
        <v>1846</v>
      </c>
      <c r="K96" s="18" t="s">
        <v>454</v>
      </c>
      <c r="L96" s="20" t="s">
        <v>205</v>
      </c>
      <c r="M96" s="23">
        <v>0</v>
      </c>
      <c r="N96" s="23">
        <v>25</v>
      </c>
      <c r="O96" s="23">
        <v>25</v>
      </c>
      <c r="P96" s="24">
        <f t="shared" si="11"/>
        <v>50</v>
      </c>
      <c r="Q96" s="23">
        <v>25</v>
      </c>
      <c r="R96" s="23">
        <v>25</v>
      </c>
      <c r="S96" s="23">
        <v>100</v>
      </c>
      <c r="T96" s="23">
        <v>25</v>
      </c>
      <c r="U96" s="23">
        <v>25</v>
      </c>
      <c r="V96" s="23">
        <v>50</v>
      </c>
      <c r="W96" s="25">
        <f t="shared" si="12"/>
        <v>1</v>
      </c>
      <c r="X96" s="26">
        <f t="shared" si="13"/>
        <v>1</v>
      </c>
      <c r="Y96" s="27">
        <f t="shared" si="14"/>
        <v>1</v>
      </c>
      <c r="Z96" s="24" t="str">
        <f t="shared" si="15"/>
        <v>85% a 100%</v>
      </c>
      <c r="AA96" s="28">
        <v>1715979.12</v>
      </c>
      <c r="AB96" s="28">
        <v>645291.09</v>
      </c>
      <c r="AC96" s="25">
        <f t="shared" si="16"/>
        <v>0.3760483344342791</v>
      </c>
      <c r="AD96" s="26">
        <f t="shared" si="17"/>
        <v>0.3760483344342791</v>
      </c>
      <c r="AE96" s="24" t="str">
        <f t="shared" si="18"/>
        <v>34,7% a 42,1%</v>
      </c>
      <c r="AF96" s="23" t="str">
        <f t="shared" si="10"/>
        <v>176818387000101</v>
      </c>
      <c r="AG96" s="28">
        <v>1715979.12</v>
      </c>
      <c r="AH96" s="28">
        <v>645291.09000000008</v>
      </c>
      <c r="AI96" s="18" t="s">
        <v>1505</v>
      </c>
      <c r="AJ96" s="18" t="s">
        <v>1545</v>
      </c>
      <c r="AK96" s="20" t="s">
        <v>791</v>
      </c>
      <c r="AL96" s="20" t="s">
        <v>671</v>
      </c>
      <c r="AM96" s="29">
        <v>2021</v>
      </c>
    </row>
    <row r="97" spans="1:39" s="30" customFormat="1" ht="51" x14ac:dyDescent="0.2">
      <c r="A97" s="20" t="s">
        <v>282</v>
      </c>
      <c r="B97" s="18" t="s">
        <v>997</v>
      </c>
      <c r="C97" s="18" t="s">
        <v>1832</v>
      </c>
      <c r="D97" s="19" t="s">
        <v>1828</v>
      </c>
      <c r="E97" s="19" t="s">
        <v>1440</v>
      </c>
      <c r="F97" s="18" t="s">
        <v>479</v>
      </c>
      <c r="G97" s="18" t="s">
        <v>479</v>
      </c>
      <c r="H97" s="19">
        <v>3</v>
      </c>
      <c r="I97" s="21">
        <v>7</v>
      </c>
      <c r="J97" s="22" t="s">
        <v>1846</v>
      </c>
      <c r="K97" s="18" t="s">
        <v>454</v>
      </c>
      <c r="L97" s="20" t="s">
        <v>205</v>
      </c>
      <c r="M97" s="23">
        <v>0</v>
      </c>
      <c r="N97" s="23">
        <v>25</v>
      </c>
      <c r="O97" s="23">
        <v>25</v>
      </c>
      <c r="P97" s="24">
        <f t="shared" si="11"/>
        <v>50</v>
      </c>
      <c r="Q97" s="23">
        <v>25</v>
      </c>
      <c r="R97" s="23">
        <v>25</v>
      </c>
      <c r="S97" s="23">
        <v>100</v>
      </c>
      <c r="T97" s="23">
        <v>25</v>
      </c>
      <c r="U97" s="23">
        <v>25</v>
      </c>
      <c r="V97" s="23">
        <v>50</v>
      </c>
      <c r="W97" s="25">
        <f t="shared" si="12"/>
        <v>1</v>
      </c>
      <c r="X97" s="26">
        <f t="shared" si="13"/>
        <v>1</v>
      </c>
      <c r="Y97" s="27">
        <f t="shared" si="14"/>
        <v>1</v>
      </c>
      <c r="Z97" s="24" t="str">
        <f t="shared" si="15"/>
        <v>85% a 100%</v>
      </c>
      <c r="AA97" s="28">
        <v>816049.71</v>
      </c>
      <c r="AB97" s="28">
        <v>391869.28</v>
      </c>
      <c r="AC97" s="25">
        <f t="shared" si="16"/>
        <v>0.48020270725909581</v>
      </c>
      <c r="AD97" s="26">
        <f t="shared" si="17"/>
        <v>0.48020270725909581</v>
      </c>
      <c r="AE97" s="24" t="str">
        <f t="shared" si="18"/>
        <v>42,2% a 100%</v>
      </c>
      <c r="AF97" s="23" t="str">
        <f t="shared" si="10"/>
        <v>176811447000101</v>
      </c>
      <c r="AG97" s="28">
        <v>1727454.47</v>
      </c>
      <c r="AH97" s="28">
        <v>775114.45000000007</v>
      </c>
      <c r="AI97" s="18" t="s">
        <v>19</v>
      </c>
      <c r="AJ97" s="18" t="s">
        <v>828</v>
      </c>
      <c r="AK97" s="20" t="s">
        <v>501</v>
      </c>
      <c r="AL97" s="20" t="s">
        <v>917</v>
      </c>
      <c r="AM97" s="29">
        <v>2021</v>
      </c>
    </row>
    <row r="98" spans="1:39" s="30" customFormat="1" ht="51" x14ac:dyDescent="0.2">
      <c r="A98" s="20" t="s">
        <v>1471</v>
      </c>
      <c r="B98" s="18" t="s">
        <v>1066</v>
      </c>
      <c r="C98" s="18" t="s">
        <v>1943</v>
      </c>
      <c r="D98" s="19" t="s">
        <v>1830</v>
      </c>
      <c r="E98" s="19" t="s">
        <v>1440</v>
      </c>
      <c r="F98" s="18" t="s">
        <v>479</v>
      </c>
      <c r="G98" s="18" t="s">
        <v>479</v>
      </c>
      <c r="H98" s="19">
        <v>3</v>
      </c>
      <c r="I98" s="21">
        <v>7</v>
      </c>
      <c r="J98" s="22" t="s">
        <v>1846</v>
      </c>
      <c r="K98" s="18" t="s">
        <v>132</v>
      </c>
      <c r="L98" s="20" t="s">
        <v>310</v>
      </c>
      <c r="M98" s="23">
        <v>98</v>
      </c>
      <c r="N98" s="23">
        <v>25</v>
      </c>
      <c r="O98" s="23">
        <v>25</v>
      </c>
      <c r="P98" s="24">
        <f t="shared" si="11"/>
        <v>50</v>
      </c>
      <c r="Q98" s="23">
        <v>25</v>
      </c>
      <c r="R98" s="23">
        <v>25</v>
      </c>
      <c r="S98" s="23">
        <v>100</v>
      </c>
      <c r="T98" s="23">
        <v>19.23</v>
      </c>
      <c r="U98" s="23">
        <v>24.08</v>
      </c>
      <c r="V98" s="23">
        <v>43.31</v>
      </c>
      <c r="W98" s="25">
        <f t="shared" si="12"/>
        <v>0.86620000000000008</v>
      </c>
      <c r="X98" s="26">
        <f t="shared" si="13"/>
        <v>0.86620000000000008</v>
      </c>
      <c r="Y98" s="27">
        <f t="shared" si="14"/>
        <v>0.86620000000000008</v>
      </c>
      <c r="Z98" s="24" t="str">
        <f t="shared" si="15"/>
        <v>85% a 100%</v>
      </c>
      <c r="AA98" s="28">
        <v>11517427.58</v>
      </c>
      <c r="AB98" s="28">
        <v>4987785.96</v>
      </c>
      <c r="AC98" s="25">
        <f t="shared" si="16"/>
        <v>0.43306423464396554</v>
      </c>
      <c r="AD98" s="26">
        <f t="shared" si="17"/>
        <v>0.43306423464396554</v>
      </c>
      <c r="AE98" s="24" t="str">
        <f t="shared" si="18"/>
        <v>42,2% a 100%</v>
      </c>
      <c r="AF98" s="23" t="str">
        <f t="shared" si="10"/>
        <v>206000201000101</v>
      </c>
      <c r="AG98" s="28">
        <v>11517427.58</v>
      </c>
      <c r="AH98" s="28">
        <v>4987785.9600000009</v>
      </c>
      <c r="AI98" s="18" t="s">
        <v>494</v>
      </c>
      <c r="AJ98" s="18" t="s">
        <v>494</v>
      </c>
      <c r="AK98" s="20" t="s">
        <v>468</v>
      </c>
      <c r="AL98" s="20" t="s">
        <v>468</v>
      </c>
      <c r="AM98" s="29">
        <v>2021</v>
      </c>
    </row>
    <row r="99" spans="1:39" s="30" customFormat="1" ht="51" x14ac:dyDescent="0.2">
      <c r="A99" s="20" t="s">
        <v>1206</v>
      </c>
      <c r="B99" s="18" t="s">
        <v>560</v>
      </c>
      <c r="C99" s="18" t="s">
        <v>1837</v>
      </c>
      <c r="D99" s="19" t="s">
        <v>1828</v>
      </c>
      <c r="E99" s="19" t="s">
        <v>1440</v>
      </c>
      <c r="F99" s="18" t="s">
        <v>479</v>
      </c>
      <c r="G99" s="18" t="s">
        <v>479</v>
      </c>
      <c r="H99" s="19">
        <v>3</v>
      </c>
      <c r="I99" s="21">
        <v>7</v>
      </c>
      <c r="J99" s="22" t="s">
        <v>1846</v>
      </c>
      <c r="K99" s="18" t="s">
        <v>132</v>
      </c>
      <c r="L99" s="20" t="s">
        <v>310</v>
      </c>
      <c r="M99" s="23">
        <v>0</v>
      </c>
      <c r="N99" s="23">
        <v>25</v>
      </c>
      <c r="O99" s="23">
        <v>25</v>
      </c>
      <c r="P99" s="24">
        <f t="shared" si="11"/>
        <v>50</v>
      </c>
      <c r="Q99" s="23">
        <v>25</v>
      </c>
      <c r="R99" s="23">
        <v>25</v>
      </c>
      <c r="S99" s="23">
        <v>100</v>
      </c>
      <c r="T99" s="23">
        <v>25</v>
      </c>
      <c r="U99" s="23">
        <v>25</v>
      </c>
      <c r="V99" s="23">
        <v>50</v>
      </c>
      <c r="W99" s="25">
        <f t="shared" si="12"/>
        <v>1</v>
      </c>
      <c r="X99" s="26">
        <f t="shared" si="13"/>
        <v>1</v>
      </c>
      <c r="Y99" s="27">
        <f t="shared" si="14"/>
        <v>1</v>
      </c>
      <c r="Z99" s="24" t="str">
        <f t="shared" si="15"/>
        <v>85% a 100%</v>
      </c>
      <c r="AA99" s="28">
        <v>68859099.260000005</v>
      </c>
      <c r="AB99" s="28">
        <v>28258715.489999998</v>
      </c>
      <c r="AC99" s="25">
        <f t="shared" si="16"/>
        <v>0.41038462300094858</v>
      </c>
      <c r="AD99" s="26">
        <f t="shared" si="17"/>
        <v>0.41038462300094858</v>
      </c>
      <c r="AE99" s="24" t="str">
        <f t="shared" si="18"/>
        <v>34,7% a 42,1%</v>
      </c>
      <c r="AF99" s="23" t="str">
        <f t="shared" si="10"/>
        <v>176806133000101</v>
      </c>
      <c r="AG99" s="28">
        <v>68859099.259999976</v>
      </c>
      <c r="AH99" s="28">
        <v>28258715.489999946</v>
      </c>
      <c r="AI99" s="18" t="s">
        <v>1621</v>
      </c>
      <c r="AJ99" s="18" t="s">
        <v>1621</v>
      </c>
      <c r="AK99" s="20" t="s">
        <v>181</v>
      </c>
      <c r="AL99" s="20" t="s">
        <v>1435</v>
      </c>
      <c r="AM99" s="29">
        <v>2021</v>
      </c>
    </row>
    <row r="100" spans="1:39" s="30" customFormat="1" ht="51" x14ac:dyDescent="0.2">
      <c r="A100" s="20" t="s">
        <v>74</v>
      </c>
      <c r="B100" s="18" t="s">
        <v>1134</v>
      </c>
      <c r="C100" s="18" t="s">
        <v>1832</v>
      </c>
      <c r="D100" s="19" t="s">
        <v>1828</v>
      </c>
      <c r="E100" s="19" t="s">
        <v>1440</v>
      </c>
      <c r="F100" s="18" t="s">
        <v>479</v>
      </c>
      <c r="G100" s="18" t="s">
        <v>479</v>
      </c>
      <c r="H100" s="19">
        <v>3</v>
      </c>
      <c r="I100" s="21">
        <v>7</v>
      </c>
      <c r="J100" s="22" t="s">
        <v>1846</v>
      </c>
      <c r="K100" s="18" t="s">
        <v>454</v>
      </c>
      <c r="L100" s="20" t="s">
        <v>205</v>
      </c>
      <c r="M100" s="23">
        <v>0</v>
      </c>
      <c r="N100" s="23">
        <v>25</v>
      </c>
      <c r="O100" s="23">
        <v>25</v>
      </c>
      <c r="P100" s="24">
        <f t="shared" si="11"/>
        <v>50</v>
      </c>
      <c r="Q100" s="23">
        <v>25</v>
      </c>
      <c r="R100" s="23">
        <v>25</v>
      </c>
      <c r="S100" s="23">
        <v>100</v>
      </c>
      <c r="T100" s="23">
        <v>25</v>
      </c>
      <c r="U100" s="23">
        <v>25</v>
      </c>
      <c r="V100" s="23">
        <v>50</v>
      </c>
      <c r="W100" s="25">
        <f t="shared" si="12"/>
        <v>1</v>
      </c>
      <c r="X100" s="26">
        <f t="shared" si="13"/>
        <v>1</v>
      </c>
      <c r="Y100" s="27">
        <f t="shared" si="14"/>
        <v>1</v>
      </c>
      <c r="Z100" s="24" t="str">
        <f t="shared" si="15"/>
        <v>85% a 100%</v>
      </c>
      <c r="AA100" s="28">
        <v>31225131</v>
      </c>
      <c r="AB100" s="28">
        <v>8469450.7599999998</v>
      </c>
      <c r="AC100" s="25">
        <f t="shared" si="16"/>
        <v>0.27123827791146815</v>
      </c>
      <c r="AD100" s="26">
        <f t="shared" si="17"/>
        <v>0.27123827791146815</v>
      </c>
      <c r="AE100" s="24" t="str">
        <f t="shared" si="18"/>
        <v>0% a 34,69%</v>
      </c>
      <c r="AF100" s="23" t="str">
        <f t="shared" si="10"/>
        <v>176000031000101</v>
      </c>
      <c r="AG100" s="28">
        <v>31225131.000000004</v>
      </c>
      <c r="AH100" s="28">
        <v>8469450.7600000016</v>
      </c>
      <c r="AI100" s="18" t="s">
        <v>1647</v>
      </c>
      <c r="AJ100" s="18" t="s">
        <v>1647</v>
      </c>
      <c r="AK100" s="20" t="s">
        <v>1243</v>
      </c>
      <c r="AL100" s="20" t="s">
        <v>405</v>
      </c>
      <c r="AM100" s="29">
        <v>2021</v>
      </c>
    </row>
    <row r="101" spans="1:39" s="30" customFormat="1" ht="165.75" x14ac:dyDescent="0.2">
      <c r="A101" s="20" t="s">
        <v>1734</v>
      </c>
      <c r="B101" s="18" t="s">
        <v>775</v>
      </c>
      <c r="C101" s="18" t="s">
        <v>1832</v>
      </c>
      <c r="D101" s="19" t="s">
        <v>1828</v>
      </c>
      <c r="E101" s="19" t="s">
        <v>1440</v>
      </c>
      <c r="F101" s="18" t="s">
        <v>479</v>
      </c>
      <c r="G101" s="18" t="s">
        <v>479</v>
      </c>
      <c r="H101" s="19">
        <v>3</v>
      </c>
      <c r="I101" s="21">
        <v>7</v>
      </c>
      <c r="J101" s="22" t="s">
        <v>1846</v>
      </c>
      <c r="K101" s="18" t="s">
        <v>454</v>
      </c>
      <c r="L101" s="20" t="s">
        <v>205</v>
      </c>
      <c r="M101" s="23">
        <v>94.97</v>
      </c>
      <c r="N101" s="23">
        <v>25</v>
      </c>
      <c r="O101" s="23">
        <v>25</v>
      </c>
      <c r="P101" s="24">
        <f t="shared" si="11"/>
        <v>50</v>
      </c>
      <c r="Q101" s="23">
        <v>25</v>
      </c>
      <c r="R101" s="23">
        <v>25</v>
      </c>
      <c r="S101" s="23">
        <v>100</v>
      </c>
      <c r="T101" s="23">
        <v>25</v>
      </c>
      <c r="U101" s="23">
        <v>25</v>
      </c>
      <c r="V101" s="23">
        <v>50</v>
      </c>
      <c r="W101" s="25">
        <f t="shared" si="12"/>
        <v>1</v>
      </c>
      <c r="X101" s="26">
        <f t="shared" si="13"/>
        <v>1</v>
      </c>
      <c r="Y101" s="27">
        <f t="shared" si="14"/>
        <v>1</v>
      </c>
      <c r="Z101" s="24" t="str">
        <f t="shared" si="15"/>
        <v>85% a 100%</v>
      </c>
      <c r="AA101" s="28">
        <v>6149668.8899999997</v>
      </c>
      <c r="AB101" s="28">
        <v>2140751.73</v>
      </c>
      <c r="AC101" s="25">
        <f t="shared" si="16"/>
        <v>0.34810845401466811</v>
      </c>
      <c r="AD101" s="26">
        <f t="shared" si="17"/>
        <v>0.34810845401466811</v>
      </c>
      <c r="AE101" s="24" t="str">
        <f t="shared" si="18"/>
        <v>34,7% a 42,1%</v>
      </c>
      <c r="AF101" s="23" t="str">
        <f t="shared" si="10"/>
        <v>176000228000101</v>
      </c>
      <c r="AG101" s="28">
        <v>6149668.8900000006</v>
      </c>
      <c r="AH101" s="28">
        <v>2140751.73</v>
      </c>
      <c r="AI101" s="18" t="s">
        <v>1251</v>
      </c>
      <c r="AJ101" s="18" t="s">
        <v>302</v>
      </c>
      <c r="AK101" s="20" t="s">
        <v>1774</v>
      </c>
      <c r="AL101" s="20" t="s">
        <v>1404</v>
      </c>
      <c r="AM101" s="29">
        <v>2021</v>
      </c>
    </row>
    <row r="102" spans="1:39" s="30" customFormat="1" ht="51" x14ac:dyDescent="0.2">
      <c r="A102" s="20" t="s">
        <v>17</v>
      </c>
      <c r="B102" s="18" t="s">
        <v>222</v>
      </c>
      <c r="C102" s="18" t="s">
        <v>1837</v>
      </c>
      <c r="D102" s="19" t="s">
        <v>1828</v>
      </c>
      <c r="E102" s="19" t="s">
        <v>1440</v>
      </c>
      <c r="F102" s="18" t="s">
        <v>479</v>
      </c>
      <c r="G102" s="18" t="s">
        <v>479</v>
      </c>
      <c r="H102" s="19">
        <v>3</v>
      </c>
      <c r="I102" s="21">
        <v>7</v>
      </c>
      <c r="J102" s="22" t="s">
        <v>1846</v>
      </c>
      <c r="K102" s="18" t="s">
        <v>454</v>
      </c>
      <c r="L102" s="20" t="s">
        <v>125</v>
      </c>
      <c r="M102" s="23">
        <v>100</v>
      </c>
      <c r="N102" s="23">
        <v>25</v>
      </c>
      <c r="O102" s="23">
        <v>25</v>
      </c>
      <c r="P102" s="24">
        <f t="shared" si="11"/>
        <v>50</v>
      </c>
      <c r="Q102" s="23">
        <v>25</v>
      </c>
      <c r="R102" s="23">
        <v>25</v>
      </c>
      <c r="S102" s="23">
        <v>100</v>
      </c>
      <c r="T102" s="23">
        <v>25</v>
      </c>
      <c r="U102" s="23">
        <v>25</v>
      </c>
      <c r="V102" s="23">
        <v>50</v>
      </c>
      <c r="W102" s="25">
        <f t="shared" si="12"/>
        <v>1</v>
      </c>
      <c r="X102" s="26">
        <f t="shared" si="13"/>
        <v>1</v>
      </c>
      <c r="Y102" s="27">
        <f t="shared" si="14"/>
        <v>1</v>
      </c>
      <c r="Z102" s="24" t="str">
        <f t="shared" si="15"/>
        <v>85% a 100%</v>
      </c>
      <c r="AA102" s="28">
        <v>74586.64</v>
      </c>
      <c r="AB102" s="28">
        <v>35341.53</v>
      </c>
      <c r="AC102" s="25">
        <f t="shared" si="16"/>
        <v>0.47383190877079323</v>
      </c>
      <c r="AD102" s="26">
        <f t="shared" si="17"/>
        <v>0.47383190877079323</v>
      </c>
      <c r="AE102" s="24" t="str">
        <f t="shared" si="18"/>
        <v>42,2% a 100%</v>
      </c>
      <c r="AF102" s="23" t="str">
        <f t="shared" si="10"/>
        <v>176802707000101</v>
      </c>
      <c r="AG102" s="28">
        <v>74586.640000000014</v>
      </c>
      <c r="AH102" s="28">
        <v>35341.53</v>
      </c>
      <c r="AI102" s="18" t="s">
        <v>92</v>
      </c>
      <c r="AJ102" s="18" t="s">
        <v>1235</v>
      </c>
      <c r="AK102" s="20" t="s">
        <v>483</v>
      </c>
      <c r="AL102" s="20" t="s">
        <v>1197</v>
      </c>
      <c r="AM102" s="29">
        <v>2021</v>
      </c>
    </row>
    <row r="103" spans="1:39" s="30" customFormat="1" ht="51" x14ac:dyDescent="0.2">
      <c r="A103" s="20" t="s">
        <v>750</v>
      </c>
      <c r="B103" s="18" t="s">
        <v>1108</v>
      </c>
      <c r="C103" s="18" t="s">
        <v>1827</v>
      </c>
      <c r="D103" s="19" t="s">
        <v>1828</v>
      </c>
      <c r="E103" s="19" t="s">
        <v>1440</v>
      </c>
      <c r="F103" s="18" t="s">
        <v>479</v>
      </c>
      <c r="G103" s="18" t="s">
        <v>479</v>
      </c>
      <c r="H103" s="19">
        <v>3</v>
      </c>
      <c r="I103" s="21">
        <v>7</v>
      </c>
      <c r="J103" s="22" t="s">
        <v>1846</v>
      </c>
      <c r="K103" s="18" t="s">
        <v>454</v>
      </c>
      <c r="L103" s="20" t="s">
        <v>205</v>
      </c>
      <c r="M103" s="23">
        <v>0</v>
      </c>
      <c r="N103" s="23">
        <v>25</v>
      </c>
      <c r="O103" s="23">
        <v>25</v>
      </c>
      <c r="P103" s="24">
        <f t="shared" si="11"/>
        <v>50</v>
      </c>
      <c r="Q103" s="23">
        <v>25</v>
      </c>
      <c r="R103" s="23">
        <v>25</v>
      </c>
      <c r="S103" s="23">
        <v>100</v>
      </c>
      <c r="T103" s="23">
        <v>25</v>
      </c>
      <c r="U103" s="23">
        <v>25</v>
      </c>
      <c r="V103" s="23">
        <v>50</v>
      </c>
      <c r="W103" s="25">
        <f t="shared" si="12"/>
        <v>1</v>
      </c>
      <c r="X103" s="26">
        <f t="shared" si="13"/>
        <v>1</v>
      </c>
      <c r="Y103" s="27">
        <f t="shared" si="14"/>
        <v>1</v>
      </c>
      <c r="Z103" s="24" t="str">
        <f t="shared" si="15"/>
        <v>85% a 100%</v>
      </c>
      <c r="AA103" s="28">
        <v>3075578.37</v>
      </c>
      <c r="AB103" s="28">
        <v>1256077.29</v>
      </c>
      <c r="AC103" s="25">
        <f t="shared" si="16"/>
        <v>0.40840360377485685</v>
      </c>
      <c r="AD103" s="26">
        <f t="shared" si="17"/>
        <v>0.40840360377485685</v>
      </c>
      <c r="AE103" s="24" t="str">
        <f t="shared" si="18"/>
        <v>34,7% a 42,1%</v>
      </c>
      <c r="AF103" s="23" t="str">
        <f t="shared" si="10"/>
        <v>176813741000101</v>
      </c>
      <c r="AG103" s="28">
        <v>3075578.37</v>
      </c>
      <c r="AH103" s="28">
        <v>1256077.2899999998</v>
      </c>
      <c r="AI103" s="18" t="s">
        <v>958</v>
      </c>
      <c r="AJ103" s="18" t="s">
        <v>958</v>
      </c>
      <c r="AK103" s="20" t="s">
        <v>617</v>
      </c>
      <c r="AL103" s="20" t="s">
        <v>803</v>
      </c>
      <c r="AM103" s="29">
        <v>2021</v>
      </c>
    </row>
    <row r="104" spans="1:39" s="30" customFormat="1" ht="51" x14ac:dyDescent="0.2">
      <c r="A104" s="20" t="s">
        <v>151</v>
      </c>
      <c r="B104" s="18" t="s">
        <v>1358</v>
      </c>
      <c r="C104" s="18" t="s">
        <v>1827</v>
      </c>
      <c r="D104" s="19">
        <v>9</v>
      </c>
      <c r="E104" s="19" t="s">
        <v>1440</v>
      </c>
      <c r="F104" s="18" t="s">
        <v>479</v>
      </c>
      <c r="G104" s="18" t="s">
        <v>479</v>
      </c>
      <c r="H104" s="19">
        <v>3</v>
      </c>
      <c r="I104" s="21">
        <v>7</v>
      </c>
      <c r="J104" s="22" t="s">
        <v>1846</v>
      </c>
      <c r="K104" s="18" t="s">
        <v>454</v>
      </c>
      <c r="L104" s="20" t="s">
        <v>205</v>
      </c>
      <c r="M104" s="23">
        <v>0</v>
      </c>
      <c r="N104" s="23">
        <v>0</v>
      </c>
      <c r="O104" s="23">
        <v>0</v>
      </c>
      <c r="P104" s="24">
        <f t="shared" si="11"/>
        <v>0</v>
      </c>
      <c r="Q104" s="23">
        <v>50</v>
      </c>
      <c r="R104" s="23">
        <v>50</v>
      </c>
      <c r="S104" s="23">
        <v>100</v>
      </c>
      <c r="T104" s="23">
        <v>0</v>
      </c>
      <c r="U104" s="23">
        <v>0</v>
      </c>
      <c r="V104" s="23">
        <v>0</v>
      </c>
      <c r="W104" s="25"/>
      <c r="X104" s="26"/>
      <c r="Y104" s="27"/>
      <c r="Z104" s="24"/>
      <c r="AA104" s="28">
        <v>1288433.19</v>
      </c>
      <c r="AB104" s="28">
        <v>0</v>
      </c>
      <c r="AC104" s="25">
        <f t="shared" si="16"/>
        <v>0</v>
      </c>
      <c r="AD104" s="26">
        <f t="shared" si="17"/>
        <v>0</v>
      </c>
      <c r="AE104" s="24" t="str">
        <f t="shared" si="18"/>
        <v>0% a 34,69%</v>
      </c>
      <c r="AF104" s="23" t="str">
        <f t="shared" si="10"/>
        <v>179081943400101</v>
      </c>
      <c r="AG104" s="28">
        <v>1288433.19</v>
      </c>
      <c r="AH104" s="28">
        <v>0</v>
      </c>
      <c r="AI104" s="18" t="s">
        <v>1030</v>
      </c>
      <c r="AJ104" s="18" t="s">
        <v>475</v>
      </c>
      <c r="AK104" s="20" t="s">
        <v>371</v>
      </c>
      <c r="AL104" s="20" t="s">
        <v>1562</v>
      </c>
      <c r="AM104" s="29">
        <v>2021</v>
      </c>
    </row>
    <row r="105" spans="1:39" s="30" customFormat="1" ht="51" x14ac:dyDescent="0.2">
      <c r="A105" s="20" t="s">
        <v>1612</v>
      </c>
      <c r="B105" s="18" t="s">
        <v>1882</v>
      </c>
      <c r="C105" s="18" t="s">
        <v>1827</v>
      </c>
      <c r="D105" s="19" t="s">
        <v>1828</v>
      </c>
      <c r="E105" s="19" t="s">
        <v>1440</v>
      </c>
      <c r="F105" s="18" t="s">
        <v>479</v>
      </c>
      <c r="G105" s="18" t="s">
        <v>479</v>
      </c>
      <c r="H105" s="19">
        <v>3</v>
      </c>
      <c r="I105" s="21">
        <v>7</v>
      </c>
      <c r="J105" s="22" t="s">
        <v>1846</v>
      </c>
      <c r="K105" s="18" t="s">
        <v>454</v>
      </c>
      <c r="L105" s="20" t="s">
        <v>205</v>
      </c>
      <c r="M105" s="23">
        <v>100</v>
      </c>
      <c r="N105" s="23">
        <v>25</v>
      </c>
      <c r="O105" s="23">
        <v>25</v>
      </c>
      <c r="P105" s="24">
        <f t="shared" si="11"/>
        <v>50</v>
      </c>
      <c r="Q105" s="23">
        <v>25</v>
      </c>
      <c r="R105" s="23">
        <v>25</v>
      </c>
      <c r="S105" s="23">
        <v>100</v>
      </c>
      <c r="T105" s="23">
        <v>21.27</v>
      </c>
      <c r="U105" s="23">
        <v>25</v>
      </c>
      <c r="V105" s="23">
        <v>46.27</v>
      </c>
      <c r="W105" s="25">
        <f t="shared" si="12"/>
        <v>0.92540000000000011</v>
      </c>
      <c r="X105" s="26">
        <f t="shared" si="13"/>
        <v>0.92540000000000011</v>
      </c>
      <c r="Y105" s="27">
        <f t="shared" si="14"/>
        <v>0.92540000000000011</v>
      </c>
      <c r="Z105" s="24" t="str">
        <f t="shared" si="15"/>
        <v>85% a 100%</v>
      </c>
      <c r="AA105" s="28">
        <v>1793623</v>
      </c>
      <c r="AB105" s="28">
        <v>777975.03</v>
      </c>
      <c r="AC105" s="25">
        <f t="shared" si="16"/>
        <v>0.43374501219041017</v>
      </c>
      <c r="AD105" s="26">
        <f t="shared" si="17"/>
        <v>0.43374501219041017</v>
      </c>
      <c r="AE105" s="24" t="str">
        <f t="shared" si="18"/>
        <v>42,2% a 100%</v>
      </c>
      <c r="AF105" s="23" t="str">
        <f t="shared" si="10"/>
        <v>176819073000101</v>
      </c>
      <c r="AG105" s="28">
        <v>1793623</v>
      </c>
      <c r="AH105" s="28">
        <v>777975.03000000014</v>
      </c>
      <c r="AI105" s="18" t="s">
        <v>869</v>
      </c>
      <c r="AJ105" s="18" t="s">
        <v>869</v>
      </c>
      <c r="AK105" s="20" t="s">
        <v>91</v>
      </c>
      <c r="AL105" s="20" t="s">
        <v>793</v>
      </c>
      <c r="AM105" s="29">
        <v>2021</v>
      </c>
    </row>
    <row r="106" spans="1:39" s="30" customFormat="1" ht="76.5" x14ac:dyDescent="0.2">
      <c r="A106" s="20" t="s">
        <v>593</v>
      </c>
      <c r="B106" s="18" t="s">
        <v>1883</v>
      </c>
      <c r="C106" s="18" t="s">
        <v>1827</v>
      </c>
      <c r="D106" s="19" t="s">
        <v>1828</v>
      </c>
      <c r="E106" s="19" t="s">
        <v>1440</v>
      </c>
      <c r="F106" s="18" t="s">
        <v>479</v>
      </c>
      <c r="G106" s="18" t="s">
        <v>479</v>
      </c>
      <c r="H106" s="19">
        <v>3</v>
      </c>
      <c r="I106" s="21">
        <v>7</v>
      </c>
      <c r="J106" s="22" t="s">
        <v>1846</v>
      </c>
      <c r="K106" s="18" t="s">
        <v>340</v>
      </c>
      <c r="L106" s="20" t="s">
        <v>205</v>
      </c>
      <c r="M106" s="23">
        <v>100</v>
      </c>
      <c r="N106" s="23">
        <v>25</v>
      </c>
      <c r="O106" s="23">
        <v>25</v>
      </c>
      <c r="P106" s="24">
        <f t="shared" si="11"/>
        <v>50</v>
      </c>
      <c r="Q106" s="23">
        <v>25</v>
      </c>
      <c r="R106" s="23">
        <v>25</v>
      </c>
      <c r="S106" s="23">
        <v>100</v>
      </c>
      <c r="T106" s="23">
        <v>25</v>
      </c>
      <c r="U106" s="23">
        <v>25</v>
      </c>
      <c r="V106" s="23">
        <v>50</v>
      </c>
      <c r="W106" s="25">
        <f t="shared" si="12"/>
        <v>1</v>
      </c>
      <c r="X106" s="26">
        <f t="shared" si="13"/>
        <v>1</v>
      </c>
      <c r="Y106" s="27">
        <f t="shared" si="14"/>
        <v>1</v>
      </c>
      <c r="Z106" s="24" t="str">
        <f t="shared" si="15"/>
        <v>85% a 100%</v>
      </c>
      <c r="AA106" s="28">
        <v>8386826.0499999998</v>
      </c>
      <c r="AB106" s="28">
        <v>4145070.75</v>
      </c>
      <c r="AC106" s="25">
        <f t="shared" si="16"/>
        <v>0.4942359273088775</v>
      </c>
      <c r="AD106" s="26">
        <f t="shared" si="17"/>
        <v>0.4942359273088775</v>
      </c>
      <c r="AE106" s="24" t="str">
        <f t="shared" si="18"/>
        <v>42,2% a 100%</v>
      </c>
      <c r="AF106" s="23" t="str">
        <f t="shared" si="10"/>
        <v>176815760000101</v>
      </c>
      <c r="AG106" s="28">
        <v>8386826.0499999989</v>
      </c>
      <c r="AH106" s="28">
        <v>4145070.7500000005</v>
      </c>
      <c r="AI106" s="18" t="s">
        <v>981</v>
      </c>
      <c r="AJ106" s="18" t="s">
        <v>732</v>
      </c>
      <c r="AK106" s="20" t="s">
        <v>1490</v>
      </c>
      <c r="AL106" s="20" t="s">
        <v>1677</v>
      </c>
      <c r="AM106" s="29">
        <v>2021</v>
      </c>
    </row>
    <row r="107" spans="1:39" s="30" customFormat="1" ht="51" x14ac:dyDescent="0.2">
      <c r="A107" s="20" t="s">
        <v>744</v>
      </c>
      <c r="B107" s="18" t="s">
        <v>1884</v>
      </c>
      <c r="C107" s="18" t="s">
        <v>1837</v>
      </c>
      <c r="D107" s="19" t="s">
        <v>1831</v>
      </c>
      <c r="E107" s="19" t="s">
        <v>1440</v>
      </c>
      <c r="F107" s="18" t="s">
        <v>479</v>
      </c>
      <c r="G107" s="18" t="s">
        <v>479</v>
      </c>
      <c r="H107" s="19">
        <v>3</v>
      </c>
      <c r="I107" s="21">
        <v>7</v>
      </c>
      <c r="J107" s="22" t="s">
        <v>1846</v>
      </c>
      <c r="K107" s="18" t="s">
        <v>454</v>
      </c>
      <c r="L107" s="20" t="s">
        <v>205</v>
      </c>
      <c r="M107" s="23">
        <v>0</v>
      </c>
      <c r="N107" s="23">
        <v>25</v>
      </c>
      <c r="O107" s="23">
        <v>25</v>
      </c>
      <c r="P107" s="24">
        <f t="shared" si="11"/>
        <v>50</v>
      </c>
      <c r="Q107" s="23">
        <v>25</v>
      </c>
      <c r="R107" s="23">
        <v>25</v>
      </c>
      <c r="S107" s="23">
        <v>100</v>
      </c>
      <c r="T107" s="23">
        <v>25</v>
      </c>
      <c r="U107" s="23">
        <v>25</v>
      </c>
      <c r="V107" s="23">
        <v>50</v>
      </c>
      <c r="W107" s="25">
        <f t="shared" si="12"/>
        <v>1</v>
      </c>
      <c r="X107" s="26">
        <f t="shared" si="13"/>
        <v>1</v>
      </c>
      <c r="Y107" s="27">
        <f t="shared" si="14"/>
        <v>1</v>
      </c>
      <c r="Z107" s="24" t="str">
        <f t="shared" si="15"/>
        <v>85% a 100%</v>
      </c>
      <c r="AA107" s="28">
        <v>5691753.8399999999</v>
      </c>
      <c r="AB107" s="28">
        <v>2439343</v>
      </c>
      <c r="AC107" s="25">
        <f t="shared" si="16"/>
        <v>0.42857492937537162</v>
      </c>
      <c r="AD107" s="26">
        <f t="shared" si="17"/>
        <v>0.42857492937537162</v>
      </c>
      <c r="AE107" s="24" t="str">
        <f t="shared" si="18"/>
        <v>42,2% a 100%</v>
      </c>
      <c r="AF107" s="23" t="str">
        <f t="shared" si="10"/>
        <v>176814276000101</v>
      </c>
      <c r="AG107" s="28">
        <v>5691753.8399999999</v>
      </c>
      <c r="AH107" s="28">
        <v>2439343.0000000005</v>
      </c>
      <c r="AI107" s="18" t="s">
        <v>165</v>
      </c>
      <c r="AJ107" s="18" t="s">
        <v>1346</v>
      </c>
      <c r="AK107" s="20" t="s">
        <v>1409</v>
      </c>
      <c r="AL107" s="20" t="s">
        <v>583</v>
      </c>
      <c r="AM107" s="29">
        <v>2021</v>
      </c>
    </row>
    <row r="108" spans="1:39" s="30" customFormat="1" ht="63.75" x14ac:dyDescent="0.2">
      <c r="A108" s="20" t="s">
        <v>400</v>
      </c>
      <c r="B108" s="18" t="s">
        <v>1885</v>
      </c>
      <c r="C108" s="18" t="s">
        <v>1943</v>
      </c>
      <c r="D108" s="19" t="s">
        <v>1836</v>
      </c>
      <c r="E108" s="19" t="s">
        <v>1440</v>
      </c>
      <c r="F108" s="18" t="s">
        <v>479</v>
      </c>
      <c r="G108" s="18" t="s">
        <v>479</v>
      </c>
      <c r="H108" s="19">
        <v>3</v>
      </c>
      <c r="I108" s="21">
        <v>7</v>
      </c>
      <c r="J108" s="22" t="s">
        <v>1846</v>
      </c>
      <c r="K108" s="18" t="s">
        <v>1271</v>
      </c>
      <c r="L108" s="20" t="s">
        <v>205</v>
      </c>
      <c r="M108" s="23">
        <v>0</v>
      </c>
      <c r="N108" s="23">
        <v>25</v>
      </c>
      <c r="O108" s="23">
        <v>25</v>
      </c>
      <c r="P108" s="24">
        <f t="shared" si="11"/>
        <v>50</v>
      </c>
      <c r="Q108" s="23">
        <v>25</v>
      </c>
      <c r="R108" s="23">
        <v>25</v>
      </c>
      <c r="S108" s="23">
        <v>100</v>
      </c>
      <c r="T108" s="23">
        <v>25</v>
      </c>
      <c r="U108" s="23">
        <v>9.02</v>
      </c>
      <c r="V108" s="23">
        <v>34.020000000000003</v>
      </c>
      <c r="W108" s="25">
        <f t="shared" si="12"/>
        <v>0.68040000000000012</v>
      </c>
      <c r="X108" s="26">
        <f t="shared" si="13"/>
        <v>0.68040000000000012</v>
      </c>
      <c r="Y108" s="27">
        <f t="shared" si="14"/>
        <v>0.68040000000000012</v>
      </c>
      <c r="Z108" s="24" t="str">
        <f t="shared" si="15"/>
        <v>0% a 69,99%</v>
      </c>
      <c r="AA108" s="28">
        <v>2391948.4500000002</v>
      </c>
      <c r="AB108" s="28">
        <v>813818.93</v>
      </c>
      <c r="AC108" s="25">
        <f t="shared" si="16"/>
        <v>0.34023263753865596</v>
      </c>
      <c r="AD108" s="26">
        <f t="shared" si="17"/>
        <v>0.34023263753865596</v>
      </c>
      <c r="AE108" s="24" t="str">
        <f t="shared" si="18"/>
        <v>0% a 34,69%</v>
      </c>
      <c r="AF108" s="23" t="str">
        <f t="shared" si="10"/>
        <v>166001870000101</v>
      </c>
      <c r="AG108" s="28">
        <v>14874535.389999999</v>
      </c>
      <c r="AH108" s="28">
        <v>813818.93</v>
      </c>
      <c r="AI108" s="18" t="s">
        <v>1748</v>
      </c>
      <c r="AJ108" s="18" t="s">
        <v>46</v>
      </c>
      <c r="AK108" s="20" t="s">
        <v>1201</v>
      </c>
      <c r="AL108" s="20" t="s">
        <v>968</v>
      </c>
      <c r="AM108" s="29">
        <v>2021</v>
      </c>
    </row>
    <row r="109" spans="1:39" s="30" customFormat="1" ht="165.75" x14ac:dyDescent="0.2">
      <c r="A109" s="20" t="s">
        <v>1781</v>
      </c>
      <c r="B109" s="18" t="s">
        <v>820</v>
      </c>
      <c r="C109" s="18" t="s">
        <v>1832</v>
      </c>
      <c r="D109" s="19" t="s">
        <v>1828</v>
      </c>
      <c r="E109" s="19" t="s">
        <v>1440</v>
      </c>
      <c r="F109" s="18" t="s">
        <v>479</v>
      </c>
      <c r="G109" s="18" t="s">
        <v>479</v>
      </c>
      <c r="H109" s="19">
        <v>3</v>
      </c>
      <c r="I109" s="21">
        <v>8</v>
      </c>
      <c r="J109" s="22" t="s">
        <v>1847</v>
      </c>
      <c r="K109" s="18" t="s">
        <v>132</v>
      </c>
      <c r="L109" s="20" t="s">
        <v>310</v>
      </c>
      <c r="M109" s="23">
        <v>0</v>
      </c>
      <c r="N109" s="23">
        <v>25</v>
      </c>
      <c r="O109" s="23">
        <v>25</v>
      </c>
      <c r="P109" s="24">
        <f t="shared" si="11"/>
        <v>50</v>
      </c>
      <c r="Q109" s="23">
        <v>25</v>
      </c>
      <c r="R109" s="23">
        <v>25</v>
      </c>
      <c r="S109" s="23">
        <v>100</v>
      </c>
      <c r="T109" s="23">
        <v>25</v>
      </c>
      <c r="U109" s="23">
        <v>25</v>
      </c>
      <c r="V109" s="23">
        <v>50</v>
      </c>
      <c r="W109" s="25">
        <f t="shared" si="12"/>
        <v>1</v>
      </c>
      <c r="X109" s="26">
        <f t="shared" si="13"/>
        <v>1</v>
      </c>
      <c r="Y109" s="27">
        <f t="shared" si="14"/>
        <v>1</v>
      </c>
      <c r="Z109" s="24" t="str">
        <f t="shared" si="15"/>
        <v>85% a 100%</v>
      </c>
      <c r="AA109" s="28">
        <v>115405.81</v>
      </c>
      <c r="AB109" s="28">
        <v>55515.61</v>
      </c>
      <c r="AC109" s="25">
        <f t="shared" si="16"/>
        <v>0.48104692476054717</v>
      </c>
      <c r="AD109" s="26">
        <f t="shared" si="17"/>
        <v>0.48104692476054717</v>
      </c>
      <c r="AE109" s="24" t="str">
        <f t="shared" si="18"/>
        <v>42,2% a 100%</v>
      </c>
      <c r="AF109" s="23" t="str">
        <f t="shared" si="10"/>
        <v>176818603000101</v>
      </c>
      <c r="AG109" s="28">
        <v>115405.81</v>
      </c>
      <c r="AH109" s="28">
        <v>55515.61</v>
      </c>
      <c r="AI109" s="18" t="s">
        <v>1115</v>
      </c>
      <c r="AJ109" s="18" t="s">
        <v>1396</v>
      </c>
      <c r="AK109" s="20" t="s">
        <v>154</v>
      </c>
      <c r="AL109" s="20" t="s">
        <v>1707</v>
      </c>
      <c r="AM109" s="29">
        <v>2021</v>
      </c>
    </row>
    <row r="110" spans="1:39" s="30" customFormat="1" ht="76.5" x14ac:dyDescent="0.2">
      <c r="A110" s="20" t="s">
        <v>1137</v>
      </c>
      <c r="B110" s="18" t="s">
        <v>1886</v>
      </c>
      <c r="C110" s="18" t="s">
        <v>1832</v>
      </c>
      <c r="D110" s="19" t="s">
        <v>1828</v>
      </c>
      <c r="E110" s="19" t="s">
        <v>1440</v>
      </c>
      <c r="F110" s="18" t="s">
        <v>479</v>
      </c>
      <c r="G110" s="18" t="s">
        <v>479</v>
      </c>
      <c r="H110" s="19">
        <v>3</v>
      </c>
      <c r="I110" s="21">
        <v>7</v>
      </c>
      <c r="J110" s="22" t="s">
        <v>1846</v>
      </c>
      <c r="K110" s="18" t="s">
        <v>454</v>
      </c>
      <c r="L110" s="20" t="s">
        <v>205</v>
      </c>
      <c r="M110" s="23">
        <v>0</v>
      </c>
      <c r="N110" s="23">
        <v>25</v>
      </c>
      <c r="O110" s="23">
        <v>25</v>
      </c>
      <c r="P110" s="24">
        <f t="shared" si="11"/>
        <v>50</v>
      </c>
      <c r="Q110" s="23">
        <v>25</v>
      </c>
      <c r="R110" s="23">
        <v>25</v>
      </c>
      <c r="S110" s="23">
        <v>100</v>
      </c>
      <c r="T110" s="23">
        <v>25</v>
      </c>
      <c r="U110" s="23">
        <v>25</v>
      </c>
      <c r="V110" s="23">
        <v>50</v>
      </c>
      <c r="W110" s="25">
        <f t="shared" si="12"/>
        <v>1</v>
      </c>
      <c r="X110" s="26">
        <f t="shared" si="13"/>
        <v>1</v>
      </c>
      <c r="Y110" s="27">
        <f t="shared" si="14"/>
        <v>1</v>
      </c>
      <c r="Z110" s="24" t="str">
        <f t="shared" si="15"/>
        <v>85% a 100%</v>
      </c>
      <c r="AA110" s="28">
        <v>3655912.82</v>
      </c>
      <c r="AB110" s="28">
        <v>1913239.18</v>
      </c>
      <c r="AC110" s="25">
        <f t="shared" si="16"/>
        <v>0.52332735330379132</v>
      </c>
      <c r="AD110" s="26">
        <f t="shared" si="17"/>
        <v>0.52332735330379132</v>
      </c>
      <c r="AE110" s="24" t="str">
        <f t="shared" si="18"/>
        <v>42,2% a 100%</v>
      </c>
      <c r="AF110" s="23" t="str">
        <f t="shared" si="10"/>
        <v>176819251000101</v>
      </c>
      <c r="AG110" s="28">
        <v>3655912.8200000003</v>
      </c>
      <c r="AH110" s="28">
        <v>1913239.1800000002</v>
      </c>
      <c r="AI110" s="18" t="s">
        <v>1104</v>
      </c>
      <c r="AJ110" s="18" t="s">
        <v>292</v>
      </c>
      <c r="AK110" s="20" t="s">
        <v>729</v>
      </c>
      <c r="AL110" s="20" t="s">
        <v>1502</v>
      </c>
      <c r="AM110" s="29">
        <v>2021</v>
      </c>
    </row>
    <row r="111" spans="1:39" s="30" customFormat="1" ht="51" x14ac:dyDescent="0.2">
      <c r="A111" s="20" t="s">
        <v>824</v>
      </c>
      <c r="B111" s="18" t="s">
        <v>1887</v>
      </c>
      <c r="C111" s="18" t="s">
        <v>1827</v>
      </c>
      <c r="D111" s="19" t="s">
        <v>1831</v>
      </c>
      <c r="E111" s="19" t="s">
        <v>1440</v>
      </c>
      <c r="F111" s="18" t="s">
        <v>479</v>
      </c>
      <c r="G111" s="18" t="s">
        <v>479</v>
      </c>
      <c r="H111" s="19">
        <v>1</v>
      </c>
      <c r="I111" s="21">
        <v>1</v>
      </c>
      <c r="J111" s="22" t="s">
        <v>1840</v>
      </c>
      <c r="K111" s="18" t="s">
        <v>731</v>
      </c>
      <c r="L111" s="20" t="s">
        <v>205</v>
      </c>
      <c r="M111" s="23">
        <v>0</v>
      </c>
      <c r="N111" s="23">
        <v>23</v>
      </c>
      <c r="O111" s="23">
        <v>23</v>
      </c>
      <c r="P111" s="24">
        <f t="shared" si="11"/>
        <v>46</v>
      </c>
      <c r="Q111" s="23">
        <v>27</v>
      </c>
      <c r="R111" s="23">
        <v>27</v>
      </c>
      <c r="S111" s="23">
        <v>100</v>
      </c>
      <c r="T111" s="23">
        <v>23</v>
      </c>
      <c r="U111" s="23">
        <v>27</v>
      </c>
      <c r="V111" s="23">
        <v>50</v>
      </c>
      <c r="W111" s="25">
        <f t="shared" si="12"/>
        <v>1.0869565217391304</v>
      </c>
      <c r="X111" s="26">
        <f t="shared" si="13"/>
        <v>1.0869565217391304</v>
      </c>
      <c r="Y111" s="27">
        <f t="shared" si="14"/>
        <v>1</v>
      </c>
      <c r="Z111" s="24" t="str">
        <f t="shared" si="15"/>
        <v>85% a 100%</v>
      </c>
      <c r="AA111" s="28">
        <v>521275.98</v>
      </c>
      <c r="AB111" s="28">
        <v>252419.37</v>
      </c>
      <c r="AC111" s="25">
        <f t="shared" si="16"/>
        <v>0.4842336491315023</v>
      </c>
      <c r="AD111" s="26">
        <f t="shared" si="17"/>
        <v>0.4842336491315023</v>
      </c>
      <c r="AE111" s="24" t="str">
        <f t="shared" si="18"/>
        <v>42,2% a 100%</v>
      </c>
      <c r="AF111" s="23" t="str">
        <f t="shared" si="10"/>
        <v>096860331000101</v>
      </c>
      <c r="AG111" s="28">
        <v>521275.97999999986</v>
      </c>
      <c r="AH111" s="28">
        <v>252419.37000000002</v>
      </c>
      <c r="AI111" s="18" t="s">
        <v>1741</v>
      </c>
      <c r="AJ111" s="18" t="s">
        <v>774</v>
      </c>
      <c r="AK111" s="20" t="s">
        <v>726</v>
      </c>
      <c r="AL111" s="20" t="s">
        <v>1085</v>
      </c>
      <c r="AM111" s="29">
        <v>2021</v>
      </c>
    </row>
    <row r="112" spans="1:39" s="30" customFormat="1" ht="51" x14ac:dyDescent="0.2">
      <c r="A112" s="20" t="s">
        <v>1194</v>
      </c>
      <c r="B112" s="18" t="s">
        <v>1888</v>
      </c>
      <c r="C112" s="18" t="s">
        <v>1832</v>
      </c>
      <c r="D112" s="19" t="s">
        <v>1828</v>
      </c>
      <c r="E112" s="19" t="s">
        <v>1440</v>
      </c>
      <c r="F112" s="18" t="s">
        <v>479</v>
      </c>
      <c r="G112" s="18" t="s">
        <v>479</v>
      </c>
      <c r="H112" s="19">
        <v>3</v>
      </c>
      <c r="I112" s="21">
        <v>7</v>
      </c>
      <c r="J112" s="22" t="s">
        <v>1846</v>
      </c>
      <c r="K112" s="18" t="s">
        <v>132</v>
      </c>
      <c r="L112" s="20" t="s">
        <v>310</v>
      </c>
      <c r="M112" s="23">
        <v>89.72</v>
      </c>
      <c r="N112" s="23">
        <v>25</v>
      </c>
      <c r="O112" s="23">
        <v>25</v>
      </c>
      <c r="P112" s="24">
        <f t="shared" si="11"/>
        <v>50</v>
      </c>
      <c r="Q112" s="23">
        <v>25</v>
      </c>
      <c r="R112" s="23">
        <v>25</v>
      </c>
      <c r="S112" s="23">
        <v>100</v>
      </c>
      <c r="T112" s="23">
        <v>25</v>
      </c>
      <c r="U112" s="23">
        <v>25</v>
      </c>
      <c r="V112" s="23">
        <v>50</v>
      </c>
      <c r="W112" s="25">
        <f t="shared" si="12"/>
        <v>1</v>
      </c>
      <c r="X112" s="26">
        <f t="shared" si="13"/>
        <v>1</v>
      </c>
      <c r="Y112" s="27">
        <f t="shared" si="14"/>
        <v>1</v>
      </c>
      <c r="Z112" s="24" t="str">
        <f t="shared" si="15"/>
        <v>85% a 100%</v>
      </c>
      <c r="AA112" s="28">
        <v>7426681.2400000002</v>
      </c>
      <c r="AB112" s="28">
        <v>2885710.35</v>
      </c>
      <c r="AC112" s="25">
        <f t="shared" si="16"/>
        <v>0.38855987711679407</v>
      </c>
      <c r="AD112" s="26">
        <f t="shared" si="17"/>
        <v>0.38855987711679407</v>
      </c>
      <c r="AE112" s="24" t="str">
        <f t="shared" si="18"/>
        <v>34,7% a 42,1%</v>
      </c>
      <c r="AF112" s="23" t="str">
        <f t="shared" si="10"/>
        <v>176814675000101</v>
      </c>
      <c r="AG112" s="28">
        <v>7426681.2399999993</v>
      </c>
      <c r="AH112" s="28">
        <v>2885710.35</v>
      </c>
      <c r="AI112" s="18" t="s">
        <v>474</v>
      </c>
      <c r="AJ112" s="18" t="s">
        <v>656</v>
      </c>
      <c r="AK112" s="20" t="s">
        <v>799</v>
      </c>
      <c r="AL112" s="20" t="s">
        <v>1658</v>
      </c>
      <c r="AM112" s="29">
        <v>2021</v>
      </c>
    </row>
    <row r="113" spans="1:39" s="30" customFormat="1" ht="63.75" x14ac:dyDescent="0.2">
      <c r="A113" s="20" t="s">
        <v>1118</v>
      </c>
      <c r="B113" s="18" t="s">
        <v>1889</v>
      </c>
      <c r="C113" s="18" t="s">
        <v>1827</v>
      </c>
      <c r="D113" s="19" t="s">
        <v>1828</v>
      </c>
      <c r="E113" s="19" t="s">
        <v>1440</v>
      </c>
      <c r="F113" s="18" t="s">
        <v>479</v>
      </c>
      <c r="G113" s="18" t="s">
        <v>479</v>
      </c>
      <c r="H113" s="19">
        <v>3</v>
      </c>
      <c r="I113" s="21">
        <v>7</v>
      </c>
      <c r="J113" s="22" t="s">
        <v>1846</v>
      </c>
      <c r="K113" s="18" t="s">
        <v>454</v>
      </c>
      <c r="L113" s="20" t="s">
        <v>205</v>
      </c>
      <c r="M113" s="23">
        <v>98.84</v>
      </c>
      <c r="N113" s="23">
        <v>0.23</v>
      </c>
      <c r="O113" s="23">
        <v>0.27</v>
      </c>
      <c r="P113" s="24">
        <f t="shared" si="11"/>
        <v>0.5</v>
      </c>
      <c r="Q113" s="23">
        <v>0.25</v>
      </c>
      <c r="R113" s="23">
        <v>0.25</v>
      </c>
      <c r="S113" s="23">
        <v>1</v>
      </c>
      <c r="T113" s="23">
        <v>0.2</v>
      </c>
      <c r="U113" s="23">
        <v>0.23</v>
      </c>
      <c r="V113" s="23">
        <v>0.43</v>
      </c>
      <c r="W113" s="25">
        <f t="shared" si="12"/>
        <v>0.86</v>
      </c>
      <c r="X113" s="26">
        <f t="shared" si="13"/>
        <v>0.86</v>
      </c>
      <c r="Y113" s="27">
        <f t="shared" si="14"/>
        <v>0.86</v>
      </c>
      <c r="Z113" s="24" t="str">
        <f t="shared" si="15"/>
        <v>85% a 100%</v>
      </c>
      <c r="AA113" s="28">
        <v>3999686.78</v>
      </c>
      <c r="AB113" s="28">
        <v>1703075</v>
      </c>
      <c r="AC113" s="25">
        <f t="shared" si="16"/>
        <v>0.425802092432848</v>
      </c>
      <c r="AD113" s="26">
        <f t="shared" si="17"/>
        <v>0.425802092432848</v>
      </c>
      <c r="AE113" s="24" t="str">
        <f t="shared" si="18"/>
        <v>42,2% a 100%</v>
      </c>
      <c r="AF113" s="23" t="str">
        <f t="shared" si="10"/>
        <v>176814314000101</v>
      </c>
      <c r="AG113" s="28">
        <v>3999686.7799999993</v>
      </c>
      <c r="AH113" s="28">
        <v>1703075.0000000002</v>
      </c>
      <c r="AI113" s="18" t="s">
        <v>327</v>
      </c>
      <c r="AJ113" s="18" t="s">
        <v>230</v>
      </c>
      <c r="AK113" s="20" t="s">
        <v>281</v>
      </c>
      <c r="AL113" s="20" t="s">
        <v>171</v>
      </c>
      <c r="AM113" s="29">
        <v>2021</v>
      </c>
    </row>
    <row r="114" spans="1:39" s="30" customFormat="1" ht="51" x14ac:dyDescent="0.2">
      <c r="A114" s="20" t="s">
        <v>423</v>
      </c>
      <c r="B114" s="18" t="s">
        <v>326</v>
      </c>
      <c r="C114" s="18" t="s">
        <v>1829</v>
      </c>
      <c r="D114" s="19" t="s">
        <v>1828</v>
      </c>
      <c r="E114" s="19" t="s">
        <v>1440</v>
      </c>
      <c r="F114" s="18" t="s">
        <v>479</v>
      </c>
      <c r="G114" s="18" t="s">
        <v>479</v>
      </c>
      <c r="H114" s="19">
        <v>3</v>
      </c>
      <c r="I114" s="21">
        <v>7</v>
      </c>
      <c r="J114" s="22" t="s">
        <v>1846</v>
      </c>
      <c r="K114" s="18" t="s">
        <v>363</v>
      </c>
      <c r="L114" s="20" t="s">
        <v>205</v>
      </c>
      <c r="M114" s="23">
        <v>100</v>
      </c>
      <c r="N114" s="23">
        <v>25</v>
      </c>
      <c r="O114" s="23">
        <v>25</v>
      </c>
      <c r="P114" s="24">
        <f t="shared" si="11"/>
        <v>50</v>
      </c>
      <c r="Q114" s="23">
        <v>25</v>
      </c>
      <c r="R114" s="23">
        <v>25</v>
      </c>
      <c r="S114" s="23">
        <v>100</v>
      </c>
      <c r="T114" s="23">
        <v>25</v>
      </c>
      <c r="U114" s="23">
        <v>25</v>
      </c>
      <c r="V114" s="23">
        <v>50</v>
      </c>
      <c r="W114" s="25">
        <f t="shared" si="12"/>
        <v>1</v>
      </c>
      <c r="X114" s="26">
        <f t="shared" si="13"/>
        <v>1</v>
      </c>
      <c r="Y114" s="27">
        <f t="shared" si="14"/>
        <v>1</v>
      </c>
      <c r="Z114" s="24" t="str">
        <f t="shared" si="15"/>
        <v>85% a 100%</v>
      </c>
      <c r="AA114" s="28">
        <v>521090.48</v>
      </c>
      <c r="AB114" s="28">
        <v>253232.8</v>
      </c>
      <c r="AC114" s="25">
        <f t="shared" si="16"/>
        <v>0.48596704357369952</v>
      </c>
      <c r="AD114" s="26">
        <f t="shared" si="17"/>
        <v>0.48596704357369952</v>
      </c>
      <c r="AE114" s="24" t="str">
        <f t="shared" si="18"/>
        <v>42,2% a 100%</v>
      </c>
      <c r="AF114" s="23" t="str">
        <f t="shared" si="10"/>
        <v>176814152000101</v>
      </c>
      <c r="AG114" s="28">
        <v>521090.48</v>
      </c>
      <c r="AH114" s="28">
        <v>253232.80000000005</v>
      </c>
      <c r="AI114" s="18" t="s">
        <v>1421</v>
      </c>
      <c r="AJ114" s="18" t="s">
        <v>90</v>
      </c>
      <c r="AK114" s="20" t="s">
        <v>252</v>
      </c>
      <c r="AL114" s="20" t="s">
        <v>0</v>
      </c>
      <c r="AM114" s="29">
        <v>2021</v>
      </c>
    </row>
    <row r="115" spans="1:39" s="30" customFormat="1" ht="204" x14ac:dyDescent="0.2">
      <c r="A115" s="20" t="s">
        <v>1176</v>
      </c>
      <c r="B115" s="18" t="s">
        <v>1890</v>
      </c>
      <c r="C115" s="18" t="s">
        <v>1829</v>
      </c>
      <c r="D115" s="19" t="s">
        <v>1828</v>
      </c>
      <c r="E115" s="19" t="s">
        <v>1440</v>
      </c>
      <c r="F115" s="18" t="s">
        <v>479</v>
      </c>
      <c r="G115" s="18" t="s">
        <v>479</v>
      </c>
      <c r="H115" s="19">
        <v>3</v>
      </c>
      <c r="I115" s="21">
        <v>7</v>
      </c>
      <c r="J115" s="22" t="s">
        <v>1846</v>
      </c>
      <c r="K115" s="18" t="s">
        <v>377</v>
      </c>
      <c r="L115" s="20" t="s">
        <v>1744</v>
      </c>
      <c r="M115" s="23">
        <v>100</v>
      </c>
      <c r="N115" s="23">
        <v>25</v>
      </c>
      <c r="O115" s="23">
        <v>25</v>
      </c>
      <c r="P115" s="24">
        <f t="shared" si="11"/>
        <v>50</v>
      </c>
      <c r="Q115" s="23">
        <v>25</v>
      </c>
      <c r="R115" s="23">
        <v>25</v>
      </c>
      <c r="S115" s="23">
        <v>100</v>
      </c>
      <c r="T115" s="23">
        <v>25</v>
      </c>
      <c r="U115" s="23">
        <v>25</v>
      </c>
      <c r="V115" s="23">
        <v>50</v>
      </c>
      <c r="W115" s="25">
        <f t="shared" si="12"/>
        <v>1</v>
      </c>
      <c r="X115" s="26">
        <f t="shared" si="13"/>
        <v>1</v>
      </c>
      <c r="Y115" s="27">
        <f t="shared" si="14"/>
        <v>1</v>
      </c>
      <c r="Z115" s="24" t="str">
        <f t="shared" si="15"/>
        <v>85% a 100%</v>
      </c>
      <c r="AA115" s="28">
        <v>2735274.8</v>
      </c>
      <c r="AB115" s="28">
        <v>1239972.72</v>
      </c>
      <c r="AC115" s="25">
        <f t="shared" si="16"/>
        <v>0.45332656155791001</v>
      </c>
      <c r="AD115" s="26">
        <f t="shared" si="17"/>
        <v>0.45332656155791001</v>
      </c>
      <c r="AE115" s="24" t="str">
        <f t="shared" si="18"/>
        <v>42,2% a 100%</v>
      </c>
      <c r="AF115" s="23" t="str">
        <f t="shared" si="10"/>
        <v>176814365000101</v>
      </c>
      <c r="AG115" s="28">
        <v>2735274.8000000003</v>
      </c>
      <c r="AH115" s="28">
        <v>1239972.7200000002</v>
      </c>
      <c r="AI115" s="18" t="s">
        <v>1762</v>
      </c>
      <c r="AJ115" s="18" t="s">
        <v>1733</v>
      </c>
      <c r="AK115" s="20" t="s">
        <v>649</v>
      </c>
      <c r="AL115" s="20" t="s">
        <v>1144</v>
      </c>
      <c r="AM115" s="29">
        <v>2021</v>
      </c>
    </row>
    <row r="116" spans="1:39" s="30" customFormat="1" ht="114.75" x14ac:dyDescent="0.2">
      <c r="A116" s="20" t="s">
        <v>1210</v>
      </c>
      <c r="B116" s="18" t="s">
        <v>1219</v>
      </c>
      <c r="C116" s="18" t="s">
        <v>1829</v>
      </c>
      <c r="D116" s="19" t="s">
        <v>1828</v>
      </c>
      <c r="E116" s="19" t="s">
        <v>1440</v>
      </c>
      <c r="F116" s="18" t="s">
        <v>479</v>
      </c>
      <c r="G116" s="18" t="s">
        <v>479</v>
      </c>
      <c r="H116" s="19">
        <v>3</v>
      </c>
      <c r="I116" s="21">
        <v>7</v>
      </c>
      <c r="J116" s="22" t="s">
        <v>1846</v>
      </c>
      <c r="K116" s="18" t="s">
        <v>454</v>
      </c>
      <c r="L116" s="20" t="s">
        <v>205</v>
      </c>
      <c r="M116" s="23">
        <v>100</v>
      </c>
      <c r="N116" s="23">
        <v>25</v>
      </c>
      <c r="O116" s="23">
        <v>25</v>
      </c>
      <c r="P116" s="24">
        <f t="shared" si="11"/>
        <v>50</v>
      </c>
      <c r="Q116" s="23">
        <v>25</v>
      </c>
      <c r="R116" s="23">
        <v>25</v>
      </c>
      <c r="S116" s="23">
        <v>100</v>
      </c>
      <c r="T116" s="23">
        <v>25</v>
      </c>
      <c r="U116" s="23">
        <v>25</v>
      </c>
      <c r="V116" s="23">
        <v>50</v>
      </c>
      <c r="W116" s="25">
        <f t="shared" si="12"/>
        <v>1</v>
      </c>
      <c r="X116" s="26">
        <f t="shared" si="13"/>
        <v>1</v>
      </c>
      <c r="Y116" s="27">
        <f t="shared" si="14"/>
        <v>1</v>
      </c>
      <c r="Z116" s="24" t="str">
        <f t="shared" si="15"/>
        <v>85% a 100%</v>
      </c>
      <c r="AA116" s="28">
        <v>42481687.030000001</v>
      </c>
      <c r="AB116" s="28">
        <v>22287940</v>
      </c>
      <c r="AC116" s="25">
        <f t="shared" si="16"/>
        <v>0.52464818509350997</v>
      </c>
      <c r="AD116" s="26">
        <f t="shared" si="17"/>
        <v>0.52464818509350997</v>
      </c>
      <c r="AE116" s="24" t="str">
        <f t="shared" si="18"/>
        <v>42,2% a 100%</v>
      </c>
      <c r="AF116" s="23" t="str">
        <f t="shared" si="10"/>
        <v>176001321000101</v>
      </c>
      <c r="AG116" s="28">
        <v>93563829.109999985</v>
      </c>
      <c r="AH116" s="28">
        <v>46425508.359999999</v>
      </c>
      <c r="AI116" s="18" t="s">
        <v>1065</v>
      </c>
      <c r="AJ116" s="18" t="s">
        <v>1667</v>
      </c>
      <c r="AK116" s="20" t="s">
        <v>754</v>
      </c>
      <c r="AL116" s="20" t="s">
        <v>1200</v>
      </c>
      <c r="AM116" s="29">
        <v>2021</v>
      </c>
    </row>
    <row r="117" spans="1:39" s="30" customFormat="1" ht="51" x14ac:dyDescent="0.2">
      <c r="A117" s="20" t="s">
        <v>1447</v>
      </c>
      <c r="B117" s="18" t="s">
        <v>1701</v>
      </c>
      <c r="C117" s="18" t="s">
        <v>1829</v>
      </c>
      <c r="D117" s="19" t="s">
        <v>1828</v>
      </c>
      <c r="E117" s="19" t="s">
        <v>1440</v>
      </c>
      <c r="F117" s="18" t="s">
        <v>479</v>
      </c>
      <c r="G117" s="18" t="s">
        <v>479</v>
      </c>
      <c r="H117" s="19">
        <v>3</v>
      </c>
      <c r="I117" s="21">
        <v>7</v>
      </c>
      <c r="J117" s="22" t="s">
        <v>1846</v>
      </c>
      <c r="K117" s="18" t="s">
        <v>454</v>
      </c>
      <c r="L117" s="20" t="s">
        <v>205</v>
      </c>
      <c r="M117" s="23">
        <v>98.55</v>
      </c>
      <c r="N117" s="23">
        <v>25</v>
      </c>
      <c r="O117" s="23">
        <v>25</v>
      </c>
      <c r="P117" s="24">
        <f t="shared" si="11"/>
        <v>50</v>
      </c>
      <c r="Q117" s="23">
        <v>25</v>
      </c>
      <c r="R117" s="23">
        <v>25</v>
      </c>
      <c r="S117" s="23">
        <v>100</v>
      </c>
      <c r="T117" s="23">
        <v>25</v>
      </c>
      <c r="U117" s="23">
        <v>24.89</v>
      </c>
      <c r="V117" s="23">
        <v>49.89</v>
      </c>
      <c r="W117" s="25">
        <f t="shared" si="12"/>
        <v>0.99780000000000002</v>
      </c>
      <c r="X117" s="26">
        <f t="shared" si="13"/>
        <v>0.99780000000000002</v>
      </c>
      <c r="Y117" s="27">
        <f t="shared" si="14"/>
        <v>0.99780000000000002</v>
      </c>
      <c r="Z117" s="24" t="str">
        <f t="shared" si="15"/>
        <v>85% a 100%</v>
      </c>
      <c r="AA117" s="28">
        <v>3131114.2</v>
      </c>
      <c r="AB117" s="28">
        <v>1346935.81</v>
      </c>
      <c r="AC117" s="25">
        <f t="shared" si="16"/>
        <v>0.43017779741154122</v>
      </c>
      <c r="AD117" s="26">
        <f t="shared" si="17"/>
        <v>0.43017779741154122</v>
      </c>
      <c r="AE117" s="24" t="str">
        <f t="shared" si="18"/>
        <v>42,2% a 100%</v>
      </c>
      <c r="AF117" s="23" t="str">
        <f t="shared" si="10"/>
        <v>176804114000101</v>
      </c>
      <c r="AG117" s="28">
        <v>6601900.2399999993</v>
      </c>
      <c r="AH117" s="28">
        <v>2928405.36</v>
      </c>
      <c r="AI117" s="18" t="s">
        <v>1606</v>
      </c>
      <c r="AJ117" s="18" t="s">
        <v>634</v>
      </c>
      <c r="AK117" s="20" t="s">
        <v>549</v>
      </c>
      <c r="AL117" s="20" t="s">
        <v>111</v>
      </c>
      <c r="AM117" s="29">
        <v>2021</v>
      </c>
    </row>
    <row r="118" spans="1:39" s="30" customFormat="1" ht="153" x14ac:dyDescent="0.2">
      <c r="A118" s="20" t="s">
        <v>28</v>
      </c>
      <c r="B118" s="18" t="s">
        <v>194</v>
      </c>
      <c r="C118" s="18" t="s">
        <v>1837</v>
      </c>
      <c r="D118" s="19" t="s">
        <v>1828</v>
      </c>
      <c r="E118" s="19" t="s">
        <v>1440</v>
      </c>
      <c r="F118" s="18" t="s">
        <v>479</v>
      </c>
      <c r="G118" s="18" t="s">
        <v>479</v>
      </c>
      <c r="H118" s="19">
        <v>3</v>
      </c>
      <c r="I118" s="21">
        <v>7</v>
      </c>
      <c r="J118" s="22" t="s">
        <v>1846</v>
      </c>
      <c r="K118" s="18" t="s">
        <v>454</v>
      </c>
      <c r="L118" s="20" t="s">
        <v>205</v>
      </c>
      <c r="M118" s="23">
        <v>98</v>
      </c>
      <c r="N118" s="23">
        <v>25</v>
      </c>
      <c r="O118" s="23">
        <v>25</v>
      </c>
      <c r="P118" s="24">
        <f t="shared" si="11"/>
        <v>50</v>
      </c>
      <c r="Q118" s="23">
        <v>25</v>
      </c>
      <c r="R118" s="23">
        <v>25</v>
      </c>
      <c r="S118" s="23">
        <v>100</v>
      </c>
      <c r="T118" s="23">
        <v>25</v>
      </c>
      <c r="U118" s="23">
        <v>25</v>
      </c>
      <c r="V118" s="23">
        <v>50</v>
      </c>
      <c r="W118" s="25">
        <f t="shared" si="12"/>
        <v>1</v>
      </c>
      <c r="X118" s="26">
        <f t="shared" si="13"/>
        <v>1</v>
      </c>
      <c r="Y118" s="27">
        <f t="shared" si="14"/>
        <v>1</v>
      </c>
      <c r="Z118" s="24" t="str">
        <f t="shared" si="15"/>
        <v>85% a 100%</v>
      </c>
      <c r="AA118" s="28">
        <v>16250782.26</v>
      </c>
      <c r="AB118" s="28">
        <v>6266182.71</v>
      </c>
      <c r="AC118" s="25">
        <f t="shared" si="16"/>
        <v>0.38559268161654636</v>
      </c>
      <c r="AD118" s="26">
        <f t="shared" si="17"/>
        <v>0.38559268161654636</v>
      </c>
      <c r="AE118" s="24" t="str">
        <f t="shared" si="18"/>
        <v>34,7% a 42,1%</v>
      </c>
      <c r="AF118" s="23" t="str">
        <f t="shared" si="10"/>
        <v>176817488000101</v>
      </c>
      <c r="AG118" s="28">
        <v>16250782.260000002</v>
      </c>
      <c r="AH118" s="28">
        <v>6266182.7100000009</v>
      </c>
      <c r="AI118" s="18" t="s">
        <v>1753</v>
      </c>
      <c r="AJ118" s="18" t="s">
        <v>605</v>
      </c>
      <c r="AK118" s="20" t="s">
        <v>577</v>
      </c>
      <c r="AL118" s="20" t="s">
        <v>1533</v>
      </c>
      <c r="AM118" s="29">
        <v>2021</v>
      </c>
    </row>
    <row r="119" spans="1:39" s="30" customFormat="1" ht="51" x14ac:dyDescent="0.2">
      <c r="A119" s="20" t="s">
        <v>1376</v>
      </c>
      <c r="B119" s="18" t="s">
        <v>1891</v>
      </c>
      <c r="C119" s="18" t="s">
        <v>1829</v>
      </c>
      <c r="D119" s="19" t="s">
        <v>1831</v>
      </c>
      <c r="E119" s="19" t="s">
        <v>1440</v>
      </c>
      <c r="F119" s="18" t="s">
        <v>479</v>
      </c>
      <c r="G119" s="18" t="s">
        <v>479</v>
      </c>
      <c r="H119" s="19">
        <v>3</v>
      </c>
      <c r="I119" s="21">
        <v>7</v>
      </c>
      <c r="J119" s="22" t="s">
        <v>1846</v>
      </c>
      <c r="K119" s="18" t="s">
        <v>454</v>
      </c>
      <c r="L119" s="20" t="s">
        <v>205</v>
      </c>
      <c r="M119" s="23">
        <v>100</v>
      </c>
      <c r="N119" s="23">
        <v>25</v>
      </c>
      <c r="O119" s="23">
        <v>25</v>
      </c>
      <c r="P119" s="24">
        <f t="shared" si="11"/>
        <v>50</v>
      </c>
      <c r="Q119" s="23">
        <v>25</v>
      </c>
      <c r="R119" s="23">
        <v>25</v>
      </c>
      <c r="S119" s="23">
        <v>100</v>
      </c>
      <c r="T119" s="23">
        <v>25</v>
      </c>
      <c r="U119" s="23">
        <v>25</v>
      </c>
      <c r="V119" s="23">
        <v>50</v>
      </c>
      <c r="W119" s="25">
        <f t="shared" si="12"/>
        <v>1</v>
      </c>
      <c r="X119" s="26">
        <f t="shared" si="13"/>
        <v>1</v>
      </c>
      <c r="Y119" s="27">
        <f t="shared" si="14"/>
        <v>1</v>
      </c>
      <c r="Z119" s="24" t="str">
        <f t="shared" si="15"/>
        <v>85% a 100%</v>
      </c>
      <c r="AA119" s="28">
        <v>37262355.289999999</v>
      </c>
      <c r="AB119" s="28">
        <v>15964859.869999999</v>
      </c>
      <c r="AC119" s="25">
        <f t="shared" si="16"/>
        <v>0.42844473318315568</v>
      </c>
      <c r="AD119" s="26">
        <f t="shared" si="17"/>
        <v>0.42844473318315568</v>
      </c>
      <c r="AE119" s="24" t="str">
        <f t="shared" si="18"/>
        <v>42,2% a 100%</v>
      </c>
      <c r="AF119" s="23" t="str">
        <f t="shared" si="10"/>
        <v>176001348000101</v>
      </c>
      <c r="AG119" s="28">
        <v>37262355.289999999</v>
      </c>
      <c r="AH119" s="28">
        <v>15964859.870000003</v>
      </c>
      <c r="AI119" s="18" t="s">
        <v>965</v>
      </c>
      <c r="AJ119" s="18" t="s">
        <v>965</v>
      </c>
      <c r="AK119" s="20" t="s">
        <v>1675</v>
      </c>
      <c r="AL119" s="20" t="s">
        <v>500</v>
      </c>
      <c r="AM119" s="29">
        <v>2021</v>
      </c>
    </row>
    <row r="120" spans="1:39" s="30" customFormat="1" ht="51" x14ac:dyDescent="0.2">
      <c r="A120" s="20" t="s">
        <v>1124</v>
      </c>
      <c r="B120" s="18" t="s">
        <v>594</v>
      </c>
      <c r="C120" s="18" t="s">
        <v>1837</v>
      </c>
      <c r="D120" s="19" t="s">
        <v>1828</v>
      </c>
      <c r="E120" s="19" t="s">
        <v>1440</v>
      </c>
      <c r="F120" s="18" t="s">
        <v>479</v>
      </c>
      <c r="G120" s="18" t="s">
        <v>479</v>
      </c>
      <c r="H120" s="19">
        <v>3</v>
      </c>
      <c r="I120" s="21">
        <v>7</v>
      </c>
      <c r="J120" s="22" t="s">
        <v>1846</v>
      </c>
      <c r="K120" s="18" t="s">
        <v>340</v>
      </c>
      <c r="L120" s="20" t="s">
        <v>205</v>
      </c>
      <c r="M120" s="23">
        <v>100</v>
      </c>
      <c r="N120" s="23">
        <v>25</v>
      </c>
      <c r="O120" s="23">
        <v>25</v>
      </c>
      <c r="P120" s="24">
        <f t="shared" si="11"/>
        <v>50</v>
      </c>
      <c r="Q120" s="23">
        <v>25</v>
      </c>
      <c r="R120" s="23">
        <v>25</v>
      </c>
      <c r="S120" s="23">
        <v>100</v>
      </c>
      <c r="T120" s="23">
        <v>25</v>
      </c>
      <c r="U120" s="23">
        <v>25</v>
      </c>
      <c r="V120" s="23">
        <v>50</v>
      </c>
      <c r="W120" s="25">
        <f t="shared" si="12"/>
        <v>1</v>
      </c>
      <c r="X120" s="26">
        <f t="shared" si="13"/>
        <v>1</v>
      </c>
      <c r="Y120" s="27">
        <f t="shared" si="14"/>
        <v>1</v>
      </c>
      <c r="Z120" s="24" t="str">
        <f t="shared" si="15"/>
        <v>85% a 100%</v>
      </c>
      <c r="AA120" s="28">
        <v>13820964.67</v>
      </c>
      <c r="AB120" s="28">
        <v>5520980.0800000001</v>
      </c>
      <c r="AC120" s="25">
        <f t="shared" si="16"/>
        <v>0.39946416272837487</v>
      </c>
      <c r="AD120" s="26">
        <f t="shared" si="17"/>
        <v>0.39946416272837487</v>
      </c>
      <c r="AE120" s="24" t="str">
        <f t="shared" si="18"/>
        <v>34,7% a 42,1%</v>
      </c>
      <c r="AF120" s="23" t="str">
        <f t="shared" si="10"/>
        <v>176819200000101</v>
      </c>
      <c r="AG120" s="28">
        <v>13820964.669999998</v>
      </c>
      <c r="AH120" s="28">
        <v>5520980.080000001</v>
      </c>
      <c r="AI120" s="18" t="s">
        <v>1427</v>
      </c>
      <c r="AJ120" s="18" t="s">
        <v>18</v>
      </c>
      <c r="AK120" s="20" t="s">
        <v>807</v>
      </c>
      <c r="AL120" s="20" t="s">
        <v>385</v>
      </c>
      <c r="AM120" s="29">
        <v>2021</v>
      </c>
    </row>
    <row r="121" spans="1:39" s="30" customFormat="1" ht="51" x14ac:dyDescent="0.2">
      <c r="A121" s="20" t="s">
        <v>1690</v>
      </c>
      <c r="B121" s="18" t="s">
        <v>548</v>
      </c>
      <c r="C121" s="18" t="s">
        <v>1829</v>
      </c>
      <c r="D121" s="19" t="s">
        <v>1828</v>
      </c>
      <c r="E121" s="19" t="s">
        <v>1440</v>
      </c>
      <c r="F121" s="18" t="s">
        <v>479</v>
      </c>
      <c r="G121" s="18" t="s">
        <v>479</v>
      </c>
      <c r="H121" s="19">
        <v>3</v>
      </c>
      <c r="I121" s="21">
        <v>7</v>
      </c>
      <c r="J121" s="22" t="s">
        <v>1846</v>
      </c>
      <c r="K121" s="18" t="s">
        <v>454</v>
      </c>
      <c r="L121" s="20" t="s">
        <v>205</v>
      </c>
      <c r="M121" s="23">
        <v>100</v>
      </c>
      <c r="N121" s="23">
        <v>25</v>
      </c>
      <c r="O121" s="23">
        <v>25</v>
      </c>
      <c r="P121" s="24">
        <f t="shared" si="11"/>
        <v>50</v>
      </c>
      <c r="Q121" s="23">
        <v>25</v>
      </c>
      <c r="R121" s="23">
        <v>25</v>
      </c>
      <c r="S121" s="23">
        <v>100</v>
      </c>
      <c r="T121" s="23">
        <v>25</v>
      </c>
      <c r="U121" s="23">
        <v>25</v>
      </c>
      <c r="V121" s="23">
        <v>50</v>
      </c>
      <c r="W121" s="25">
        <f t="shared" si="12"/>
        <v>1</v>
      </c>
      <c r="X121" s="26">
        <f t="shared" si="13"/>
        <v>1</v>
      </c>
      <c r="Y121" s="27">
        <f t="shared" si="14"/>
        <v>1</v>
      </c>
      <c r="Z121" s="24" t="str">
        <f t="shared" si="15"/>
        <v>85% a 100%</v>
      </c>
      <c r="AA121" s="28">
        <v>422756.66</v>
      </c>
      <c r="AB121" s="28">
        <v>175934.56</v>
      </c>
      <c r="AC121" s="25">
        <f t="shared" si="16"/>
        <v>0.41616035096880555</v>
      </c>
      <c r="AD121" s="26">
        <f t="shared" si="17"/>
        <v>0.41616035096880555</v>
      </c>
      <c r="AE121" s="24" t="str">
        <f t="shared" si="18"/>
        <v>34,7% a 42,1%</v>
      </c>
      <c r="AF121" s="23" t="str">
        <f t="shared" si="10"/>
        <v>176819049000101</v>
      </c>
      <c r="AG121" s="28">
        <v>422756.66000000009</v>
      </c>
      <c r="AH121" s="28">
        <v>175934.55999999997</v>
      </c>
      <c r="AI121" s="18" t="s">
        <v>650</v>
      </c>
      <c r="AJ121" s="18" t="s">
        <v>316</v>
      </c>
      <c r="AK121" s="20" t="s">
        <v>519</v>
      </c>
      <c r="AL121" s="20" t="s">
        <v>1579</v>
      </c>
      <c r="AM121" s="29">
        <v>2021</v>
      </c>
    </row>
    <row r="122" spans="1:39" s="30" customFormat="1" ht="165.75" x14ac:dyDescent="0.2">
      <c r="A122" s="20" t="s">
        <v>530</v>
      </c>
      <c r="B122" s="18" t="s">
        <v>1525</v>
      </c>
      <c r="C122" s="18" t="s">
        <v>1837</v>
      </c>
      <c r="D122" s="19" t="s">
        <v>1828</v>
      </c>
      <c r="E122" s="19" t="s">
        <v>1440</v>
      </c>
      <c r="F122" s="18" t="s">
        <v>479</v>
      </c>
      <c r="G122" s="18" t="s">
        <v>479</v>
      </c>
      <c r="H122" s="19">
        <v>3</v>
      </c>
      <c r="I122" s="21">
        <v>7</v>
      </c>
      <c r="J122" s="22" t="s">
        <v>1846</v>
      </c>
      <c r="K122" s="18" t="s">
        <v>340</v>
      </c>
      <c r="L122" s="20" t="s">
        <v>1382</v>
      </c>
      <c r="M122" s="23">
        <v>0.94</v>
      </c>
      <c r="N122" s="23">
        <v>0.24</v>
      </c>
      <c r="O122" s="23">
        <v>0.26</v>
      </c>
      <c r="P122" s="24">
        <f t="shared" si="11"/>
        <v>0.5</v>
      </c>
      <c r="Q122" s="23">
        <v>0.25</v>
      </c>
      <c r="R122" s="23">
        <v>0.25</v>
      </c>
      <c r="S122" s="23">
        <v>1</v>
      </c>
      <c r="T122" s="23">
        <v>0.24</v>
      </c>
      <c r="U122" s="23">
        <v>0.24</v>
      </c>
      <c r="V122" s="23">
        <v>0.48</v>
      </c>
      <c r="W122" s="25">
        <f t="shared" si="12"/>
        <v>0.96</v>
      </c>
      <c r="X122" s="26">
        <f t="shared" si="13"/>
        <v>0.96</v>
      </c>
      <c r="Y122" s="27">
        <f t="shared" si="14"/>
        <v>0.96</v>
      </c>
      <c r="Z122" s="24" t="str">
        <f t="shared" si="15"/>
        <v>85% a 100%</v>
      </c>
      <c r="AA122" s="28">
        <v>5780594.0999999996</v>
      </c>
      <c r="AB122" s="28">
        <v>2670109.1</v>
      </c>
      <c r="AC122" s="25">
        <f t="shared" si="16"/>
        <v>0.46190911415143304</v>
      </c>
      <c r="AD122" s="26">
        <f t="shared" si="17"/>
        <v>0.46190911415143304</v>
      </c>
      <c r="AE122" s="24" t="str">
        <f t="shared" si="18"/>
        <v>42,2% a 100%</v>
      </c>
      <c r="AF122" s="23" t="str">
        <f t="shared" si="10"/>
        <v>176818719000101</v>
      </c>
      <c r="AG122" s="28">
        <v>5780594.0999999996</v>
      </c>
      <c r="AH122" s="28">
        <v>2670109.1000000006</v>
      </c>
      <c r="AI122" s="18" t="s">
        <v>88</v>
      </c>
      <c r="AJ122" s="18" t="s">
        <v>453</v>
      </c>
      <c r="AK122" s="20" t="s">
        <v>1630</v>
      </c>
      <c r="AL122" s="20" t="s">
        <v>1684</v>
      </c>
      <c r="AM122" s="29">
        <v>2021</v>
      </c>
    </row>
    <row r="123" spans="1:39" s="30" customFormat="1" ht="114.75" x14ac:dyDescent="0.2">
      <c r="A123" s="20" t="s">
        <v>1552</v>
      </c>
      <c r="B123" s="18" t="s">
        <v>1373</v>
      </c>
      <c r="C123" s="18" t="s">
        <v>1943</v>
      </c>
      <c r="D123" s="19" t="s">
        <v>1828</v>
      </c>
      <c r="E123" s="19" t="s">
        <v>1440</v>
      </c>
      <c r="F123" s="18" t="s">
        <v>479</v>
      </c>
      <c r="G123" s="18" t="s">
        <v>479</v>
      </c>
      <c r="H123" s="19">
        <v>3</v>
      </c>
      <c r="I123" s="21">
        <v>7</v>
      </c>
      <c r="J123" s="22" t="s">
        <v>1846</v>
      </c>
      <c r="K123" s="18" t="s">
        <v>132</v>
      </c>
      <c r="L123" s="20" t="s">
        <v>310</v>
      </c>
      <c r="M123" s="23">
        <v>57</v>
      </c>
      <c r="N123" s="23">
        <v>25</v>
      </c>
      <c r="O123" s="23">
        <v>25</v>
      </c>
      <c r="P123" s="24">
        <f t="shared" si="11"/>
        <v>50</v>
      </c>
      <c r="Q123" s="23">
        <v>25</v>
      </c>
      <c r="R123" s="23">
        <v>25</v>
      </c>
      <c r="S123" s="23">
        <v>100</v>
      </c>
      <c r="T123" s="23">
        <v>8.84</v>
      </c>
      <c r="U123" s="23">
        <v>33.270000000000003</v>
      </c>
      <c r="V123" s="23">
        <v>42.11</v>
      </c>
      <c r="W123" s="25">
        <f t="shared" si="12"/>
        <v>0.84219999999999995</v>
      </c>
      <c r="X123" s="26">
        <f t="shared" si="13"/>
        <v>0.84219999999999995</v>
      </c>
      <c r="Y123" s="27">
        <f t="shared" si="14"/>
        <v>0.84219999999999995</v>
      </c>
      <c r="Z123" s="24" t="str">
        <f t="shared" si="15"/>
        <v>70% a 84,99%</v>
      </c>
      <c r="AA123" s="28">
        <v>2265723.7400000002</v>
      </c>
      <c r="AB123" s="28">
        <v>954140.02</v>
      </c>
      <c r="AC123" s="25">
        <f t="shared" si="16"/>
        <v>0.42111931086532195</v>
      </c>
      <c r="AD123" s="26">
        <f t="shared" si="17"/>
        <v>0.42111931086532195</v>
      </c>
      <c r="AE123" s="24" t="str">
        <f t="shared" si="18"/>
        <v>34,7% a 42,1%</v>
      </c>
      <c r="AF123" s="23" t="str">
        <f t="shared" si="10"/>
        <v>176818573000101</v>
      </c>
      <c r="AG123" s="28">
        <v>2265723.7399999998</v>
      </c>
      <c r="AH123" s="28">
        <v>954140.0199999999</v>
      </c>
      <c r="AI123" s="18" t="s">
        <v>1732</v>
      </c>
      <c r="AJ123" s="18" t="s">
        <v>1213</v>
      </c>
      <c r="AK123" s="20" t="s">
        <v>190</v>
      </c>
      <c r="AL123" s="20" t="s">
        <v>1356</v>
      </c>
      <c r="AM123" s="29">
        <v>2021</v>
      </c>
    </row>
    <row r="124" spans="1:39" s="30" customFormat="1" ht="51" x14ac:dyDescent="0.2">
      <c r="A124" s="20" t="s">
        <v>1664</v>
      </c>
      <c r="B124" s="18" t="s">
        <v>290</v>
      </c>
      <c r="C124" s="18" t="s">
        <v>1832</v>
      </c>
      <c r="D124" s="19" t="s">
        <v>1828</v>
      </c>
      <c r="E124" s="19" t="s">
        <v>1440</v>
      </c>
      <c r="F124" s="18" t="s">
        <v>479</v>
      </c>
      <c r="G124" s="18" t="s">
        <v>479</v>
      </c>
      <c r="H124" s="19">
        <v>3</v>
      </c>
      <c r="I124" s="21">
        <v>7</v>
      </c>
      <c r="J124" s="22" t="s">
        <v>1846</v>
      </c>
      <c r="K124" s="18" t="s">
        <v>132</v>
      </c>
      <c r="L124" s="20" t="s">
        <v>310</v>
      </c>
      <c r="M124" s="23">
        <v>97.57</v>
      </c>
      <c r="N124" s="23">
        <v>25</v>
      </c>
      <c r="O124" s="23">
        <v>25</v>
      </c>
      <c r="P124" s="24">
        <f t="shared" si="11"/>
        <v>50</v>
      </c>
      <c r="Q124" s="23">
        <v>25</v>
      </c>
      <c r="R124" s="23">
        <v>25</v>
      </c>
      <c r="S124" s="23">
        <v>100</v>
      </c>
      <c r="T124" s="23">
        <v>25</v>
      </c>
      <c r="U124" s="23">
        <v>25</v>
      </c>
      <c r="V124" s="23">
        <v>50</v>
      </c>
      <c r="W124" s="25">
        <f t="shared" si="12"/>
        <v>1</v>
      </c>
      <c r="X124" s="26">
        <f t="shared" si="13"/>
        <v>1</v>
      </c>
      <c r="Y124" s="27">
        <f t="shared" si="14"/>
        <v>1</v>
      </c>
      <c r="Z124" s="24" t="str">
        <f t="shared" si="15"/>
        <v>85% a 100%</v>
      </c>
      <c r="AA124" s="28">
        <v>8013882.8600000003</v>
      </c>
      <c r="AB124" s="28">
        <v>3505962.02</v>
      </c>
      <c r="AC124" s="25">
        <f t="shared" si="16"/>
        <v>0.43748605778847133</v>
      </c>
      <c r="AD124" s="26">
        <f t="shared" si="17"/>
        <v>0.43748605778847133</v>
      </c>
      <c r="AE124" s="24" t="str">
        <f t="shared" si="18"/>
        <v>42,2% a 100%</v>
      </c>
      <c r="AF124" s="23" t="str">
        <f t="shared" si="10"/>
        <v>176000244000101</v>
      </c>
      <c r="AG124" s="28">
        <v>8013882.8599999994</v>
      </c>
      <c r="AH124" s="28">
        <v>3505962.0200000005</v>
      </c>
      <c r="AI124" s="18" t="s">
        <v>970</v>
      </c>
      <c r="AJ124" s="18" t="s">
        <v>1387</v>
      </c>
      <c r="AK124" s="20" t="s">
        <v>1122</v>
      </c>
      <c r="AL124" s="20" t="s">
        <v>1789</v>
      </c>
      <c r="AM124" s="29">
        <v>2021</v>
      </c>
    </row>
    <row r="125" spans="1:39" s="30" customFormat="1" ht="191.25" x14ac:dyDescent="0.2">
      <c r="A125" s="20" t="s">
        <v>1321</v>
      </c>
      <c r="B125" s="18" t="s">
        <v>1892</v>
      </c>
      <c r="C125" s="18" t="s">
        <v>1832</v>
      </c>
      <c r="D125" s="19" t="s">
        <v>1831</v>
      </c>
      <c r="E125" s="19" t="s">
        <v>1440</v>
      </c>
      <c r="F125" s="18" t="s">
        <v>479</v>
      </c>
      <c r="G125" s="18" t="s">
        <v>479</v>
      </c>
      <c r="H125" s="19">
        <v>3</v>
      </c>
      <c r="I125" s="21">
        <v>7</v>
      </c>
      <c r="J125" s="22" t="s">
        <v>1846</v>
      </c>
      <c r="K125" s="18" t="s">
        <v>340</v>
      </c>
      <c r="L125" s="20" t="s">
        <v>205</v>
      </c>
      <c r="M125" s="23">
        <v>0</v>
      </c>
      <c r="N125" s="23">
        <v>25</v>
      </c>
      <c r="O125" s="23">
        <v>25</v>
      </c>
      <c r="P125" s="24">
        <f t="shared" si="11"/>
        <v>50</v>
      </c>
      <c r="Q125" s="23">
        <v>25</v>
      </c>
      <c r="R125" s="23">
        <v>25</v>
      </c>
      <c r="S125" s="23">
        <v>100</v>
      </c>
      <c r="T125" s="23">
        <v>25</v>
      </c>
      <c r="U125" s="23">
        <v>25</v>
      </c>
      <c r="V125" s="23">
        <v>50</v>
      </c>
      <c r="W125" s="25">
        <f t="shared" si="12"/>
        <v>1</v>
      </c>
      <c r="X125" s="26">
        <f t="shared" si="13"/>
        <v>1</v>
      </c>
      <c r="Y125" s="27">
        <f t="shared" si="14"/>
        <v>1</v>
      </c>
      <c r="Z125" s="24" t="str">
        <f t="shared" si="15"/>
        <v>85% a 100%</v>
      </c>
      <c r="AA125" s="28">
        <v>10285514.15</v>
      </c>
      <c r="AB125" s="28">
        <v>5007798.1100000003</v>
      </c>
      <c r="AC125" s="25">
        <f t="shared" si="16"/>
        <v>0.4868787342050373</v>
      </c>
      <c r="AD125" s="26">
        <f t="shared" si="17"/>
        <v>0.4868787342050373</v>
      </c>
      <c r="AE125" s="24" t="str">
        <f t="shared" si="18"/>
        <v>42,2% a 100%</v>
      </c>
      <c r="AF125" s="23" t="str">
        <f t="shared" si="10"/>
        <v>096852223000101</v>
      </c>
      <c r="AG125" s="28">
        <v>10285514.149999999</v>
      </c>
      <c r="AH125" s="28">
        <v>5007798.1099999994</v>
      </c>
      <c r="AI125" s="18" t="s">
        <v>463</v>
      </c>
      <c r="AJ125" s="18" t="s">
        <v>59</v>
      </c>
      <c r="AK125" s="20" t="s">
        <v>40</v>
      </c>
      <c r="AL125" s="20" t="s">
        <v>796</v>
      </c>
      <c r="AM125" s="29">
        <v>2021</v>
      </c>
    </row>
    <row r="126" spans="1:39" s="30" customFormat="1" ht="51" x14ac:dyDescent="0.2">
      <c r="A126" s="20" t="s">
        <v>152</v>
      </c>
      <c r="B126" s="18" t="s">
        <v>1439</v>
      </c>
      <c r="C126" s="18" t="s">
        <v>1832</v>
      </c>
      <c r="D126" s="19" t="s">
        <v>1828</v>
      </c>
      <c r="E126" s="19" t="s">
        <v>1440</v>
      </c>
      <c r="F126" s="18" t="s">
        <v>479</v>
      </c>
      <c r="G126" s="18" t="s">
        <v>479</v>
      </c>
      <c r="H126" s="19">
        <v>3</v>
      </c>
      <c r="I126" s="21">
        <v>7</v>
      </c>
      <c r="J126" s="22" t="s">
        <v>1846</v>
      </c>
      <c r="K126" s="18" t="s">
        <v>340</v>
      </c>
      <c r="L126" s="20" t="s">
        <v>205</v>
      </c>
      <c r="M126" s="23">
        <v>0</v>
      </c>
      <c r="N126" s="23">
        <v>25</v>
      </c>
      <c r="O126" s="23">
        <v>25</v>
      </c>
      <c r="P126" s="24">
        <f t="shared" si="11"/>
        <v>50</v>
      </c>
      <c r="Q126" s="23">
        <v>25</v>
      </c>
      <c r="R126" s="23">
        <v>25</v>
      </c>
      <c r="S126" s="23">
        <v>100</v>
      </c>
      <c r="T126" s="23">
        <v>21.14</v>
      </c>
      <c r="U126" s="23">
        <v>20.63</v>
      </c>
      <c r="V126" s="23">
        <v>41.77</v>
      </c>
      <c r="W126" s="25">
        <f t="shared" si="12"/>
        <v>0.83540000000000003</v>
      </c>
      <c r="X126" s="26">
        <f t="shared" si="13"/>
        <v>0.83540000000000003</v>
      </c>
      <c r="Y126" s="27">
        <f t="shared" si="14"/>
        <v>0.83540000000000003</v>
      </c>
      <c r="Z126" s="24" t="str">
        <f t="shared" si="15"/>
        <v>70% a 84,99%</v>
      </c>
      <c r="AA126" s="28">
        <v>2496268.12</v>
      </c>
      <c r="AB126" s="28">
        <v>1042659.68</v>
      </c>
      <c r="AC126" s="25">
        <f t="shared" si="16"/>
        <v>0.41768737566539926</v>
      </c>
      <c r="AD126" s="26">
        <f t="shared" si="17"/>
        <v>0.41768737566539926</v>
      </c>
      <c r="AE126" s="24" t="str">
        <f t="shared" si="18"/>
        <v>34,7% a 42,1%</v>
      </c>
      <c r="AF126" s="23" t="str">
        <f t="shared" si="10"/>
        <v>176816694000101</v>
      </c>
      <c r="AG126" s="28">
        <v>2496268.12</v>
      </c>
      <c r="AH126" s="28">
        <v>1042659.6799999999</v>
      </c>
      <c r="AI126" s="18" t="s">
        <v>1792</v>
      </c>
      <c r="AJ126" s="18" t="s">
        <v>24</v>
      </c>
      <c r="AK126" s="20" t="s">
        <v>681</v>
      </c>
      <c r="AL126" s="20" t="s">
        <v>1037</v>
      </c>
      <c r="AM126" s="29">
        <v>2021</v>
      </c>
    </row>
    <row r="127" spans="1:39" s="30" customFormat="1" ht="63.75" x14ac:dyDescent="0.2">
      <c r="A127" s="20" t="s">
        <v>668</v>
      </c>
      <c r="B127" s="18" t="s">
        <v>1893</v>
      </c>
      <c r="C127" s="18" t="s">
        <v>1832</v>
      </c>
      <c r="D127" s="19" t="s">
        <v>1828</v>
      </c>
      <c r="E127" s="19" t="s">
        <v>1440</v>
      </c>
      <c r="F127" s="18" t="s">
        <v>479</v>
      </c>
      <c r="G127" s="18" t="s">
        <v>479</v>
      </c>
      <c r="H127" s="19">
        <v>3</v>
      </c>
      <c r="I127" s="21">
        <v>7</v>
      </c>
      <c r="J127" s="22" t="s">
        <v>1846</v>
      </c>
      <c r="K127" s="18" t="s">
        <v>340</v>
      </c>
      <c r="L127" s="20" t="s">
        <v>205</v>
      </c>
      <c r="M127" s="23">
        <v>100</v>
      </c>
      <c r="N127" s="23">
        <v>25</v>
      </c>
      <c r="O127" s="23">
        <v>25</v>
      </c>
      <c r="P127" s="24">
        <f t="shared" si="11"/>
        <v>50</v>
      </c>
      <c r="Q127" s="23">
        <v>25</v>
      </c>
      <c r="R127" s="23">
        <v>25</v>
      </c>
      <c r="S127" s="23">
        <v>100</v>
      </c>
      <c r="T127" s="23">
        <v>25</v>
      </c>
      <c r="U127" s="23">
        <v>25</v>
      </c>
      <c r="V127" s="23">
        <v>50</v>
      </c>
      <c r="W127" s="25">
        <f t="shared" si="12"/>
        <v>1</v>
      </c>
      <c r="X127" s="26">
        <f t="shared" si="13"/>
        <v>1</v>
      </c>
      <c r="Y127" s="27">
        <f t="shared" si="14"/>
        <v>1</v>
      </c>
      <c r="Z127" s="24" t="str">
        <f t="shared" si="15"/>
        <v>85% a 100%</v>
      </c>
      <c r="AA127" s="28">
        <v>5857948.8899999997</v>
      </c>
      <c r="AB127" s="28">
        <v>2530643.52</v>
      </c>
      <c r="AC127" s="25">
        <f t="shared" si="16"/>
        <v>0.43200163871692643</v>
      </c>
      <c r="AD127" s="26">
        <f t="shared" si="17"/>
        <v>0.43200163871692643</v>
      </c>
      <c r="AE127" s="24" t="str">
        <f t="shared" si="18"/>
        <v>42,2% a 100%</v>
      </c>
      <c r="AF127" s="23" t="str">
        <f t="shared" si="10"/>
        <v>176816473000101</v>
      </c>
      <c r="AG127" s="28">
        <v>5857948.8900000006</v>
      </c>
      <c r="AH127" s="28">
        <v>2530643.5199999996</v>
      </c>
      <c r="AI127" s="18" t="s">
        <v>1288</v>
      </c>
      <c r="AJ127" s="18" t="s">
        <v>952</v>
      </c>
      <c r="AK127" s="20" t="s">
        <v>482</v>
      </c>
      <c r="AL127" s="20" t="s">
        <v>163</v>
      </c>
      <c r="AM127" s="29">
        <v>2021</v>
      </c>
    </row>
    <row r="128" spans="1:39" s="30" customFormat="1" ht="51" x14ac:dyDescent="0.2">
      <c r="A128" s="20" t="s">
        <v>1301</v>
      </c>
      <c r="B128" s="18" t="s">
        <v>221</v>
      </c>
      <c r="C128" s="18" t="s">
        <v>1832</v>
      </c>
      <c r="D128" s="19" t="s">
        <v>1838</v>
      </c>
      <c r="E128" s="19" t="s">
        <v>1440</v>
      </c>
      <c r="F128" s="18" t="s">
        <v>479</v>
      </c>
      <c r="G128" s="18" t="s">
        <v>479</v>
      </c>
      <c r="H128" s="19">
        <v>3</v>
      </c>
      <c r="I128" s="21">
        <v>7</v>
      </c>
      <c r="J128" s="22" t="s">
        <v>1846</v>
      </c>
      <c r="K128" s="18" t="s">
        <v>454</v>
      </c>
      <c r="L128" s="20" t="s">
        <v>205</v>
      </c>
      <c r="M128" s="23">
        <v>99.5</v>
      </c>
      <c r="N128" s="23">
        <v>25</v>
      </c>
      <c r="O128" s="23">
        <v>25</v>
      </c>
      <c r="P128" s="24">
        <f t="shared" si="11"/>
        <v>50</v>
      </c>
      <c r="Q128" s="23">
        <v>25</v>
      </c>
      <c r="R128" s="23">
        <v>25</v>
      </c>
      <c r="S128" s="23">
        <v>100</v>
      </c>
      <c r="T128" s="23">
        <v>25</v>
      </c>
      <c r="U128" s="23">
        <v>25</v>
      </c>
      <c r="V128" s="23">
        <v>50</v>
      </c>
      <c r="W128" s="25">
        <f t="shared" si="12"/>
        <v>1</v>
      </c>
      <c r="X128" s="26">
        <f t="shared" si="13"/>
        <v>1</v>
      </c>
      <c r="Y128" s="27">
        <f t="shared" si="14"/>
        <v>1</v>
      </c>
      <c r="Z128" s="24" t="str">
        <f t="shared" si="15"/>
        <v>85% a 100%</v>
      </c>
      <c r="AA128" s="28">
        <v>2276811</v>
      </c>
      <c r="AB128" s="28">
        <v>1056128.8700000001</v>
      </c>
      <c r="AC128" s="25">
        <f t="shared" si="16"/>
        <v>0.46386321482108095</v>
      </c>
      <c r="AD128" s="26">
        <f t="shared" si="17"/>
        <v>0.46386321482108095</v>
      </c>
      <c r="AE128" s="24" t="str">
        <f t="shared" si="18"/>
        <v>42,2% a 100%</v>
      </c>
      <c r="AF128" s="23" t="str">
        <f t="shared" si="10"/>
        <v>176818875000101</v>
      </c>
      <c r="AG128" s="28">
        <v>2276811.0000000005</v>
      </c>
      <c r="AH128" s="28">
        <v>1056128.8700000001</v>
      </c>
      <c r="AI128" s="18" t="s">
        <v>1697</v>
      </c>
      <c r="AJ128" s="18" t="s">
        <v>206</v>
      </c>
      <c r="AK128" s="20" t="s">
        <v>249</v>
      </c>
      <c r="AL128" s="20" t="s">
        <v>65</v>
      </c>
      <c r="AM128" s="29">
        <v>2021</v>
      </c>
    </row>
    <row r="129" spans="1:39" s="30" customFormat="1" ht="51" x14ac:dyDescent="0.2">
      <c r="A129" s="20" t="s">
        <v>376</v>
      </c>
      <c r="B129" s="18" t="s">
        <v>1615</v>
      </c>
      <c r="C129" s="18" t="s">
        <v>1832</v>
      </c>
      <c r="D129" s="19" t="s">
        <v>1828</v>
      </c>
      <c r="E129" s="19" t="s">
        <v>1440</v>
      </c>
      <c r="F129" s="18" t="s">
        <v>479</v>
      </c>
      <c r="G129" s="18" t="s">
        <v>479</v>
      </c>
      <c r="H129" s="19">
        <v>3</v>
      </c>
      <c r="I129" s="21">
        <v>7</v>
      </c>
      <c r="J129" s="22" t="s">
        <v>1846</v>
      </c>
      <c r="K129" s="18" t="s">
        <v>132</v>
      </c>
      <c r="L129" s="20" t="s">
        <v>310</v>
      </c>
      <c r="M129" s="23">
        <v>0</v>
      </c>
      <c r="N129" s="23">
        <v>25</v>
      </c>
      <c r="O129" s="23">
        <v>25</v>
      </c>
      <c r="P129" s="24">
        <f t="shared" si="11"/>
        <v>50</v>
      </c>
      <c r="Q129" s="23">
        <v>25</v>
      </c>
      <c r="R129" s="23">
        <v>25</v>
      </c>
      <c r="S129" s="23">
        <v>100</v>
      </c>
      <c r="T129" s="23">
        <v>25</v>
      </c>
      <c r="U129" s="23">
        <v>25</v>
      </c>
      <c r="V129" s="23">
        <v>50</v>
      </c>
      <c r="W129" s="25">
        <f t="shared" si="12"/>
        <v>1</v>
      </c>
      <c r="X129" s="26">
        <f t="shared" si="13"/>
        <v>1</v>
      </c>
      <c r="Y129" s="27">
        <f t="shared" si="14"/>
        <v>1</v>
      </c>
      <c r="Z129" s="24" t="str">
        <f t="shared" si="15"/>
        <v>85% a 100%</v>
      </c>
      <c r="AA129" s="28">
        <v>1411996.2</v>
      </c>
      <c r="AB129" s="28">
        <v>564500.85</v>
      </c>
      <c r="AC129" s="25">
        <f t="shared" si="16"/>
        <v>0.39978921331374689</v>
      </c>
      <c r="AD129" s="26">
        <f t="shared" si="17"/>
        <v>0.39978921331374689</v>
      </c>
      <c r="AE129" s="24" t="str">
        <f t="shared" si="18"/>
        <v>34,7% a 42,1%</v>
      </c>
      <c r="AF129" s="23" t="str">
        <f t="shared" si="10"/>
        <v>176814543000101</v>
      </c>
      <c r="AG129" s="28">
        <v>1411996.2000000002</v>
      </c>
      <c r="AH129" s="28">
        <v>564500.85000000009</v>
      </c>
      <c r="AI129" s="18" t="s">
        <v>529</v>
      </c>
      <c r="AJ129" s="18" t="s">
        <v>408</v>
      </c>
      <c r="AK129" s="20" t="s">
        <v>109</v>
      </c>
      <c r="AL129" s="20" t="s">
        <v>109</v>
      </c>
      <c r="AM129" s="29">
        <v>2021</v>
      </c>
    </row>
    <row r="130" spans="1:39" s="30" customFormat="1" ht="51" x14ac:dyDescent="0.2">
      <c r="A130" s="20" t="s">
        <v>977</v>
      </c>
      <c r="B130" s="18" t="s">
        <v>1894</v>
      </c>
      <c r="C130" s="18" t="s">
        <v>1829</v>
      </c>
      <c r="D130" s="19" t="s">
        <v>1828</v>
      </c>
      <c r="E130" s="19" t="s">
        <v>1440</v>
      </c>
      <c r="F130" s="18" t="s">
        <v>479</v>
      </c>
      <c r="G130" s="18" t="s">
        <v>479</v>
      </c>
      <c r="H130" s="19">
        <v>3</v>
      </c>
      <c r="I130" s="21">
        <v>7</v>
      </c>
      <c r="J130" s="22" t="s">
        <v>1846</v>
      </c>
      <c r="K130" s="18" t="s">
        <v>454</v>
      </c>
      <c r="L130" s="20" t="s">
        <v>205</v>
      </c>
      <c r="M130" s="23">
        <v>0</v>
      </c>
      <c r="N130" s="23">
        <v>25</v>
      </c>
      <c r="O130" s="23">
        <v>25</v>
      </c>
      <c r="P130" s="24">
        <f t="shared" si="11"/>
        <v>50</v>
      </c>
      <c r="Q130" s="23">
        <v>25</v>
      </c>
      <c r="R130" s="23">
        <v>25</v>
      </c>
      <c r="S130" s="23">
        <v>100</v>
      </c>
      <c r="T130" s="23">
        <v>18.45</v>
      </c>
      <c r="U130" s="23">
        <v>20.82</v>
      </c>
      <c r="V130" s="23">
        <v>39.270000000000003</v>
      </c>
      <c r="W130" s="25">
        <f t="shared" si="12"/>
        <v>0.7854000000000001</v>
      </c>
      <c r="X130" s="26">
        <f t="shared" si="13"/>
        <v>0.7854000000000001</v>
      </c>
      <c r="Y130" s="27">
        <f t="shared" si="14"/>
        <v>0.7854000000000001</v>
      </c>
      <c r="Z130" s="24" t="str">
        <f t="shared" si="15"/>
        <v>70% a 84,99%</v>
      </c>
      <c r="AA130" s="28">
        <v>1463054.65</v>
      </c>
      <c r="AB130" s="28">
        <v>601029.56999999995</v>
      </c>
      <c r="AC130" s="25">
        <f t="shared" si="16"/>
        <v>0.41080459297948985</v>
      </c>
      <c r="AD130" s="26">
        <f t="shared" si="17"/>
        <v>0.41080459297948985</v>
      </c>
      <c r="AE130" s="24" t="str">
        <f t="shared" si="18"/>
        <v>34,7% a 42,1%</v>
      </c>
      <c r="AF130" s="23" t="str">
        <f t="shared" si="10"/>
        <v>176813423000101</v>
      </c>
      <c r="AG130" s="28">
        <v>1463054.6500000001</v>
      </c>
      <c r="AH130" s="28">
        <v>601029.57000000007</v>
      </c>
      <c r="AI130" s="18" t="s">
        <v>1293</v>
      </c>
      <c r="AJ130" s="18" t="s">
        <v>821</v>
      </c>
      <c r="AK130" s="20" t="s">
        <v>1016</v>
      </c>
      <c r="AL130" s="20" t="s">
        <v>1402</v>
      </c>
      <c r="AM130" s="29">
        <v>2021</v>
      </c>
    </row>
    <row r="131" spans="1:39" s="30" customFormat="1" ht="63.75" x14ac:dyDescent="0.2">
      <c r="A131" s="20" t="s">
        <v>1333</v>
      </c>
      <c r="B131" s="18" t="s">
        <v>667</v>
      </c>
      <c r="C131" s="18" t="s">
        <v>1832</v>
      </c>
      <c r="D131" s="19" t="s">
        <v>1828</v>
      </c>
      <c r="E131" s="19" t="s">
        <v>1440</v>
      </c>
      <c r="F131" s="18" t="s">
        <v>479</v>
      </c>
      <c r="G131" s="18" t="s">
        <v>479</v>
      </c>
      <c r="H131" s="19">
        <v>3</v>
      </c>
      <c r="I131" s="21">
        <v>7</v>
      </c>
      <c r="J131" s="22" t="s">
        <v>1846</v>
      </c>
      <c r="K131" s="18" t="s">
        <v>454</v>
      </c>
      <c r="L131" s="20" t="s">
        <v>205</v>
      </c>
      <c r="M131" s="23">
        <v>98.94</v>
      </c>
      <c r="N131" s="23">
        <v>25</v>
      </c>
      <c r="O131" s="23">
        <v>25</v>
      </c>
      <c r="P131" s="24">
        <f t="shared" si="11"/>
        <v>50</v>
      </c>
      <c r="Q131" s="23">
        <v>25</v>
      </c>
      <c r="R131" s="23">
        <v>25</v>
      </c>
      <c r="S131" s="23">
        <v>100</v>
      </c>
      <c r="T131" s="23">
        <v>25</v>
      </c>
      <c r="U131" s="23">
        <v>25</v>
      </c>
      <c r="V131" s="23">
        <v>50</v>
      </c>
      <c r="W131" s="25">
        <f t="shared" si="12"/>
        <v>1</v>
      </c>
      <c r="X131" s="26">
        <f t="shared" si="13"/>
        <v>1</v>
      </c>
      <c r="Y131" s="27">
        <f t="shared" si="14"/>
        <v>1</v>
      </c>
      <c r="Z131" s="24" t="str">
        <f t="shared" si="15"/>
        <v>85% a 100%</v>
      </c>
      <c r="AA131" s="28">
        <v>1870344.97</v>
      </c>
      <c r="AB131" s="28">
        <v>848808.37</v>
      </c>
      <c r="AC131" s="25">
        <f t="shared" si="16"/>
        <v>0.45382449955207999</v>
      </c>
      <c r="AD131" s="26">
        <f t="shared" si="17"/>
        <v>0.45382449955207999</v>
      </c>
      <c r="AE131" s="24" t="str">
        <f t="shared" si="18"/>
        <v>42,2% a 100%</v>
      </c>
      <c r="AF131" s="23" t="str">
        <f t="shared" si="10"/>
        <v>176819227000101</v>
      </c>
      <c r="AG131" s="28">
        <v>1870344.97</v>
      </c>
      <c r="AH131" s="28">
        <v>848808.37</v>
      </c>
      <c r="AI131" s="18" t="s">
        <v>469</v>
      </c>
      <c r="AJ131" s="18" t="s">
        <v>983</v>
      </c>
      <c r="AK131" s="20" t="s">
        <v>276</v>
      </c>
      <c r="AL131" s="20" t="s">
        <v>1147</v>
      </c>
      <c r="AM131" s="29">
        <v>2021</v>
      </c>
    </row>
    <row r="132" spans="1:39" s="30" customFormat="1" ht="51" x14ac:dyDescent="0.2">
      <c r="A132" s="20" t="s">
        <v>105</v>
      </c>
      <c r="B132" s="18" t="s">
        <v>1895</v>
      </c>
      <c r="C132" s="18" t="s">
        <v>1832</v>
      </c>
      <c r="D132" s="19" t="s">
        <v>1838</v>
      </c>
      <c r="E132" s="19" t="s">
        <v>1440</v>
      </c>
      <c r="F132" s="18" t="s">
        <v>479</v>
      </c>
      <c r="G132" s="18" t="s">
        <v>479</v>
      </c>
      <c r="H132" s="19">
        <v>3</v>
      </c>
      <c r="I132" s="21">
        <v>7</v>
      </c>
      <c r="J132" s="22" t="s">
        <v>1846</v>
      </c>
      <c r="K132" s="18" t="s">
        <v>132</v>
      </c>
      <c r="L132" s="20" t="s">
        <v>310</v>
      </c>
      <c r="M132" s="23">
        <v>0</v>
      </c>
      <c r="N132" s="23">
        <v>25</v>
      </c>
      <c r="O132" s="23">
        <v>25</v>
      </c>
      <c r="P132" s="24">
        <f t="shared" si="11"/>
        <v>50</v>
      </c>
      <c r="Q132" s="23">
        <v>25</v>
      </c>
      <c r="R132" s="23">
        <v>25</v>
      </c>
      <c r="S132" s="23">
        <v>100</v>
      </c>
      <c r="T132" s="23">
        <v>25</v>
      </c>
      <c r="U132" s="23">
        <v>25</v>
      </c>
      <c r="V132" s="23">
        <v>50</v>
      </c>
      <c r="W132" s="25">
        <f t="shared" si="12"/>
        <v>1</v>
      </c>
      <c r="X132" s="26">
        <f t="shared" si="13"/>
        <v>1</v>
      </c>
      <c r="Y132" s="27">
        <f t="shared" si="14"/>
        <v>1</v>
      </c>
      <c r="Z132" s="24" t="str">
        <f t="shared" si="15"/>
        <v>85% a 100%</v>
      </c>
      <c r="AA132" s="28">
        <v>18702018.399999999</v>
      </c>
      <c r="AB132" s="28">
        <v>6043720.1600000001</v>
      </c>
      <c r="AC132" s="25">
        <f t="shared" si="16"/>
        <v>0.3231587110405153</v>
      </c>
      <c r="AD132" s="26">
        <f t="shared" si="17"/>
        <v>0.3231587110405153</v>
      </c>
      <c r="AE132" s="24" t="str">
        <f t="shared" si="18"/>
        <v>0% a 34,69%</v>
      </c>
      <c r="AF132" s="23" t="str">
        <f t="shared" si="10"/>
        <v>016000124000101</v>
      </c>
      <c r="AG132" s="28">
        <v>18702018.399999999</v>
      </c>
      <c r="AH132" s="28">
        <v>6043720.1600000011</v>
      </c>
      <c r="AI132" s="18" t="s">
        <v>666</v>
      </c>
      <c r="AJ132" s="18" t="s">
        <v>666</v>
      </c>
      <c r="AK132" s="20" t="s">
        <v>957</v>
      </c>
      <c r="AL132" s="20" t="s">
        <v>120</v>
      </c>
      <c r="AM132" s="29">
        <v>2021</v>
      </c>
    </row>
    <row r="133" spans="1:39" s="30" customFormat="1" ht="76.5" x14ac:dyDescent="0.2">
      <c r="A133" s="20" t="s">
        <v>946</v>
      </c>
      <c r="B133" s="18" t="s">
        <v>913</v>
      </c>
      <c r="C133" s="18" t="s">
        <v>1832</v>
      </c>
      <c r="D133" s="19" t="s">
        <v>1831</v>
      </c>
      <c r="E133" s="19" t="s">
        <v>1440</v>
      </c>
      <c r="F133" s="18" t="s">
        <v>479</v>
      </c>
      <c r="G133" s="18" t="s">
        <v>479</v>
      </c>
      <c r="H133" s="19">
        <v>3</v>
      </c>
      <c r="I133" s="21">
        <v>7</v>
      </c>
      <c r="J133" s="22" t="s">
        <v>1846</v>
      </c>
      <c r="K133" s="18" t="s">
        <v>454</v>
      </c>
      <c r="L133" s="20" t="s">
        <v>205</v>
      </c>
      <c r="M133" s="23">
        <v>86.26</v>
      </c>
      <c r="N133" s="23">
        <v>15.84</v>
      </c>
      <c r="O133" s="23">
        <v>15.46</v>
      </c>
      <c r="P133" s="24">
        <f t="shared" si="11"/>
        <v>31.3</v>
      </c>
      <c r="Q133" s="23">
        <v>34.43</v>
      </c>
      <c r="R133" s="23">
        <v>34.270000000000003</v>
      </c>
      <c r="S133" s="23">
        <v>100</v>
      </c>
      <c r="T133" s="23">
        <v>15.84</v>
      </c>
      <c r="U133" s="23">
        <v>15.46</v>
      </c>
      <c r="V133" s="23">
        <v>31.3</v>
      </c>
      <c r="W133" s="25">
        <f t="shared" si="12"/>
        <v>1</v>
      </c>
      <c r="X133" s="26">
        <f t="shared" si="13"/>
        <v>1</v>
      </c>
      <c r="Y133" s="27">
        <f t="shared" si="14"/>
        <v>1</v>
      </c>
      <c r="Z133" s="24" t="str">
        <f t="shared" si="15"/>
        <v>85% a 100%</v>
      </c>
      <c r="AA133" s="28">
        <v>6610028.5</v>
      </c>
      <c r="AB133" s="28">
        <v>1222573.51</v>
      </c>
      <c r="AC133" s="25">
        <f t="shared" si="16"/>
        <v>0.18495737348182387</v>
      </c>
      <c r="AD133" s="26">
        <f t="shared" si="17"/>
        <v>0.18495737348182387</v>
      </c>
      <c r="AE133" s="24" t="str">
        <f t="shared" si="18"/>
        <v>0% a 34,69%</v>
      </c>
      <c r="AF133" s="23" t="str">
        <f t="shared" si="10"/>
        <v>096000561000101</v>
      </c>
      <c r="AG133" s="28">
        <v>6610028.5</v>
      </c>
      <c r="AH133" s="28">
        <v>1222573.51</v>
      </c>
      <c r="AI133" s="18" t="s">
        <v>1332</v>
      </c>
      <c r="AJ133" s="18" t="s">
        <v>787</v>
      </c>
      <c r="AK133" s="20" t="s">
        <v>1674</v>
      </c>
      <c r="AL133" s="20" t="s">
        <v>1625</v>
      </c>
      <c r="AM133" s="29">
        <v>2021</v>
      </c>
    </row>
    <row r="134" spans="1:39" s="30" customFormat="1" ht="51" x14ac:dyDescent="0.2">
      <c r="A134" s="20" t="s">
        <v>1377</v>
      </c>
      <c r="B134" s="18" t="s">
        <v>1611</v>
      </c>
      <c r="C134" s="18" t="s">
        <v>1832</v>
      </c>
      <c r="D134" s="19" t="s">
        <v>1828</v>
      </c>
      <c r="E134" s="19" t="s">
        <v>1440</v>
      </c>
      <c r="F134" s="18" t="s">
        <v>479</v>
      </c>
      <c r="G134" s="18" t="s">
        <v>479</v>
      </c>
      <c r="H134" s="19">
        <v>3</v>
      </c>
      <c r="I134" s="21">
        <v>7</v>
      </c>
      <c r="J134" s="22" t="s">
        <v>1846</v>
      </c>
      <c r="K134" s="18" t="s">
        <v>132</v>
      </c>
      <c r="L134" s="20" t="s">
        <v>310</v>
      </c>
      <c r="M134" s="23">
        <v>85</v>
      </c>
      <c r="N134" s="23">
        <v>25</v>
      </c>
      <c r="O134" s="23">
        <v>25</v>
      </c>
      <c r="P134" s="24">
        <f t="shared" si="11"/>
        <v>50</v>
      </c>
      <c r="Q134" s="23">
        <v>25</v>
      </c>
      <c r="R134" s="23">
        <v>25</v>
      </c>
      <c r="S134" s="23">
        <v>100</v>
      </c>
      <c r="T134" s="23">
        <v>20</v>
      </c>
      <c r="U134" s="23">
        <v>25</v>
      </c>
      <c r="V134" s="23">
        <v>45</v>
      </c>
      <c r="W134" s="25">
        <f t="shared" si="12"/>
        <v>0.9</v>
      </c>
      <c r="X134" s="26">
        <f t="shared" si="13"/>
        <v>0.9</v>
      </c>
      <c r="Y134" s="27">
        <f t="shared" si="14"/>
        <v>0.9</v>
      </c>
      <c r="Z134" s="24" t="str">
        <f t="shared" si="15"/>
        <v>85% a 100%</v>
      </c>
      <c r="AA134" s="28">
        <v>47932310.950000003</v>
      </c>
      <c r="AB134" s="28">
        <v>17285077.210000001</v>
      </c>
      <c r="AC134" s="25">
        <f t="shared" si="16"/>
        <v>0.36061430937537553</v>
      </c>
      <c r="AD134" s="26">
        <f t="shared" si="17"/>
        <v>0.36061430937537553</v>
      </c>
      <c r="AE134" s="24" t="str">
        <f t="shared" si="18"/>
        <v>34,7% a 42,1%</v>
      </c>
      <c r="AF134" s="23" t="str">
        <f t="shared" si="10"/>
        <v>176000554000101</v>
      </c>
      <c r="AG134" s="28">
        <v>47932310.95000001</v>
      </c>
      <c r="AH134" s="28">
        <v>17285077.210000001</v>
      </c>
      <c r="AI134" s="18" t="s">
        <v>570</v>
      </c>
      <c r="AJ134" s="18" t="s">
        <v>570</v>
      </c>
      <c r="AK134" s="20" t="s">
        <v>996</v>
      </c>
      <c r="AL134" s="20" t="s">
        <v>1019</v>
      </c>
      <c r="AM134" s="29">
        <v>2021</v>
      </c>
    </row>
    <row r="135" spans="1:39" s="30" customFormat="1" ht="51" x14ac:dyDescent="0.2">
      <c r="A135" s="20" t="s">
        <v>1143</v>
      </c>
      <c r="B135" s="18" t="s">
        <v>912</v>
      </c>
      <c r="C135" s="18" t="s">
        <v>1832</v>
      </c>
      <c r="D135" s="19" t="s">
        <v>1831</v>
      </c>
      <c r="E135" s="19" t="s">
        <v>1440</v>
      </c>
      <c r="F135" s="18" t="s">
        <v>479</v>
      </c>
      <c r="G135" s="18" t="s">
        <v>479</v>
      </c>
      <c r="H135" s="19">
        <v>3</v>
      </c>
      <c r="I135" s="21">
        <v>7</v>
      </c>
      <c r="J135" s="22" t="s">
        <v>1846</v>
      </c>
      <c r="K135" s="18" t="s">
        <v>454</v>
      </c>
      <c r="L135" s="20" t="s">
        <v>205</v>
      </c>
      <c r="M135" s="23">
        <v>90.9</v>
      </c>
      <c r="N135" s="23">
        <v>25</v>
      </c>
      <c r="O135" s="23">
        <v>25</v>
      </c>
      <c r="P135" s="24">
        <f t="shared" si="11"/>
        <v>50</v>
      </c>
      <c r="Q135" s="23">
        <v>25</v>
      </c>
      <c r="R135" s="23">
        <v>25</v>
      </c>
      <c r="S135" s="23">
        <v>100</v>
      </c>
      <c r="T135" s="23">
        <v>15</v>
      </c>
      <c r="U135" s="23">
        <v>25</v>
      </c>
      <c r="V135" s="23">
        <v>40</v>
      </c>
      <c r="W135" s="25">
        <f t="shared" si="12"/>
        <v>0.8</v>
      </c>
      <c r="X135" s="26">
        <f t="shared" si="13"/>
        <v>0.8</v>
      </c>
      <c r="Y135" s="27">
        <f t="shared" si="14"/>
        <v>0.8</v>
      </c>
      <c r="Z135" s="24" t="str">
        <f t="shared" si="15"/>
        <v>70% a 84,99%</v>
      </c>
      <c r="AA135" s="28">
        <v>55698984.840000004</v>
      </c>
      <c r="AB135" s="28">
        <v>21960128.890000001</v>
      </c>
      <c r="AC135" s="25">
        <f t="shared" si="16"/>
        <v>0.39426443683098189</v>
      </c>
      <c r="AD135" s="26">
        <f t="shared" si="17"/>
        <v>0.39426443683098189</v>
      </c>
      <c r="AE135" s="24" t="str">
        <f t="shared" si="18"/>
        <v>34,7% a 42,1%</v>
      </c>
      <c r="AF135" s="23" t="str">
        <f t="shared" si="10"/>
        <v>096000251000101</v>
      </c>
      <c r="AG135" s="28">
        <v>55698984.839999989</v>
      </c>
      <c r="AH135" s="28">
        <v>21960128.889999993</v>
      </c>
      <c r="AI135" s="18" t="s">
        <v>695</v>
      </c>
      <c r="AJ135" s="18" t="s">
        <v>1023</v>
      </c>
      <c r="AK135" s="20" t="s">
        <v>1305</v>
      </c>
      <c r="AL135" s="20" t="s">
        <v>857</v>
      </c>
      <c r="AM135" s="29">
        <v>2021</v>
      </c>
    </row>
    <row r="136" spans="1:39" s="30" customFormat="1" ht="51" x14ac:dyDescent="0.2">
      <c r="A136" s="20" t="s">
        <v>1000</v>
      </c>
      <c r="B136" s="18" t="s">
        <v>1896</v>
      </c>
      <c r="C136" s="18" t="s">
        <v>1832</v>
      </c>
      <c r="D136" s="19" t="s">
        <v>1833</v>
      </c>
      <c r="E136" s="19" t="s">
        <v>1440</v>
      </c>
      <c r="F136" s="18" t="s">
        <v>479</v>
      </c>
      <c r="G136" s="18" t="s">
        <v>479</v>
      </c>
      <c r="H136" s="19">
        <v>3</v>
      </c>
      <c r="I136" s="21">
        <v>7</v>
      </c>
      <c r="J136" s="22" t="s">
        <v>1846</v>
      </c>
      <c r="K136" s="18" t="s">
        <v>454</v>
      </c>
      <c r="L136" s="20" t="s">
        <v>205</v>
      </c>
      <c r="M136" s="23">
        <v>100</v>
      </c>
      <c r="N136" s="23">
        <v>25</v>
      </c>
      <c r="O136" s="23">
        <v>25</v>
      </c>
      <c r="P136" s="24">
        <f t="shared" si="11"/>
        <v>50</v>
      </c>
      <c r="Q136" s="23">
        <v>25</v>
      </c>
      <c r="R136" s="23">
        <v>25</v>
      </c>
      <c r="S136" s="23">
        <v>100</v>
      </c>
      <c r="T136" s="23">
        <v>25</v>
      </c>
      <c r="U136" s="23">
        <v>25</v>
      </c>
      <c r="V136" s="23">
        <v>50</v>
      </c>
      <c r="W136" s="25">
        <f t="shared" si="12"/>
        <v>1</v>
      </c>
      <c r="X136" s="26">
        <f t="shared" si="13"/>
        <v>1</v>
      </c>
      <c r="Y136" s="27">
        <f t="shared" si="14"/>
        <v>1</v>
      </c>
      <c r="Z136" s="24" t="str">
        <f t="shared" si="15"/>
        <v>85% a 100%</v>
      </c>
      <c r="AA136" s="28">
        <v>4472302.66</v>
      </c>
      <c r="AB136" s="28">
        <v>1694259.63</v>
      </c>
      <c r="AC136" s="25">
        <f t="shared" si="16"/>
        <v>0.37883384887014776</v>
      </c>
      <c r="AD136" s="26">
        <f t="shared" si="17"/>
        <v>0.37883384887014776</v>
      </c>
      <c r="AE136" s="24" t="str">
        <f t="shared" si="18"/>
        <v>34,7% a 42,1%</v>
      </c>
      <c r="AF136" s="23" t="str">
        <f t="shared" si="10"/>
        <v>176817682000101</v>
      </c>
      <c r="AG136" s="28">
        <v>4472302.66</v>
      </c>
      <c r="AH136" s="28">
        <v>1694259.6300000001</v>
      </c>
      <c r="AI136" s="18" t="s">
        <v>1399</v>
      </c>
      <c r="AJ136" s="18" t="s">
        <v>590</v>
      </c>
      <c r="AK136" s="20" t="s">
        <v>1199</v>
      </c>
      <c r="AL136" s="20" t="s">
        <v>928</v>
      </c>
      <c r="AM136" s="29">
        <v>2021</v>
      </c>
    </row>
    <row r="137" spans="1:39" s="30" customFormat="1" ht="51" x14ac:dyDescent="0.2">
      <c r="A137" s="20" t="s">
        <v>258</v>
      </c>
      <c r="B137" s="18" t="s">
        <v>1345</v>
      </c>
      <c r="C137" s="18" t="s">
        <v>1832</v>
      </c>
      <c r="D137" s="19" t="s">
        <v>1831</v>
      </c>
      <c r="E137" s="19" t="s">
        <v>1440</v>
      </c>
      <c r="F137" s="18" t="s">
        <v>479</v>
      </c>
      <c r="G137" s="18" t="s">
        <v>479</v>
      </c>
      <c r="H137" s="19">
        <v>3</v>
      </c>
      <c r="I137" s="21">
        <v>7</v>
      </c>
      <c r="J137" s="22" t="s">
        <v>1846</v>
      </c>
      <c r="K137" s="18" t="s">
        <v>454</v>
      </c>
      <c r="L137" s="20" t="s">
        <v>193</v>
      </c>
      <c r="M137" s="23">
        <v>0</v>
      </c>
      <c r="N137" s="23">
        <v>0.25</v>
      </c>
      <c r="O137" s="23">
        <v>0.25</v>
      </c>
      <c r="P137" s="24">
        <f t="shared" si="11"/>
        <v>0.5</v>
      </c>
      <c r="Q137" s="23">
        <v>0.25</v>
      </c>
      <c r="R137" s="23">
        <v>0.25</v>
      </c>
      <c r="S137" s="23">
        <v>1</v>
      </c>
      <c r="T137" s="23">
        <v>0.25</v>
      </c>
      <c r="U137" s="23">
        <v>0.18</v>
      </c>
      <c r="V137" s="23">
        <v>0.43</v>
      </c>
      <c r="W137" s="25">
        <f t="shared" si="12"/>
        <v>0.86</v>
      </c>
      <c r="X137" s="26">
        <f t="shared" si="13"/>
        <v>0.86</v>
      </c>
      <c r="Y137" s="27">
        <f t="shared" si="14"/>
        <v>0.86</v>
      </c>
      <c r="Z137" s="24" t="str">
        <f t="shared" si="15"/>
        <v>85% a 100%</v>
      </c>
      <c r="AA137" s="28">
        <v>3796029.22</v>
      </c>
      <c r="AB137" s="28">
        <v>1613463.85</v>
      </c>
      <c r="AC137" s="25">
        <f t="shared" si="16"/>
        <v>0.42503989207965054</v>
      </c>
      <c r="AD137" s="26">
        <f t="shared" si="17"/>
        <v>0.42503989207965054</v>
      </c>
      <c r="AE137" s="24" t="str">
        <f t="shared" si="18"/>
        <v>42,2% a 100%</v>
      </c>
      <c r="AF137" s="23" t="str">
        <f t="shared" ref="AF137:AF200" si="19">CONCATENATE(A137,E137)</f>
        <v>096860412000101</v>
      </c>
      <c r="AG137" s="28">
        <v>3796029.2199999997</v>
      </c>
      <c r="AH137" s="28">
        <v>1613463.8499999999</v>
      </c>
      <c r="AI137" s="18" t="s">
        <v>978</v>
      </c>
      <c r="AJ137" s="18" t="s">
        <v>978</v>
      </c>
      <c r="AK137" s="20" t="s">
        <v>382</v>
      </c>
      <c r="AL137" s="20" t="s">
        <v>648</v>
      </c>
      <c r="AM137" s="29">
        <v>2021</v>
      </c>
    </row>
    <row r="138" spans="1:39" s="30" customFormat="1" ht="76.5" x14ac:dyDescent="0.2">
      <c r="A138" s="20" t="s">
        <v>1242</v>
      </c>
      <c r="B138" s="18" t="s">
        <v>1897</v>
      </c>
      <c r="C138" s="18" t="s">
        <v>1832</v>
      </c>
      <c r="D138" s="19" t="s">
        <v>1828</v>
      </c>
      <c r="E138" s="19" t="s">
        <v>1440</v>
      </c>
      <c r="F138" s="18" t="s">
        <v>479</v>
      </c>
      <c r="G138" s="18" t="s">
        <v>479</v>
      </c>
      <c r="H138" s="19">
        <v>3</v>
      </c>
      <c r="I138" s="21">
        <v>7</v>
      </c>
      <c r="J138" s="22" t="s">
        <v>1846</v>
      </c>
      <c r="K138" s="18" t="s">
        <v>1508</v>
      </c>
      <c r="L138" s="20" t="s">
        <v>205</v>
      </c>
      <c r="M138" s="23">
        <v>91.23</v>
      </c>
      <c r="N138" s="23">
        <v>25</v>
      </c>
      <c r="O138" s="23">
        <v>25</v>
      </c>
      <c r="P138" s="24">
        <f t="shared" ref="P138:P201" si="20">SUM(N138:O138)</f>
        <v>50</v>
      </c>
      <c r="Q138" s="23">
        <v>25</v>
      </c>
      <c r="R138" s="23">
        <v>25</v>
      </c>
      <c r="S138" s="23">
        <v>100</v>
      </c>
      <c r="T138" s="23">
        <v>25</v>
      </c>
      <c r="U138" s="23">
        <v>10.36</v>
      </c>
      <c r="V138" s="23">
        <v>35.36</v>
      </c>
      <c r="W138" s="25">
        <f t="shared" ref="W138:W201" si="21">V138/P138</f>
        <v>0.70719999999999994</v>
      </c>
      <c r="X138" s="26">
        <f t="shared" ref="X138:X201" si="22">V138/P138</f>
        <v>0.70719999999999994</v>
      </c>
      <c r="Y138" s="27">
        <f t="shared" ref="Y138:Y201" si="23">IF(X138&gt;=100%,1,X138)</f>
        <v>0.70719999999999994</v>
      </c>
      <c r="Z138" s="24" t="str">
        <f t="shared" ref="Z138:Z201" si="24">IF(X138&gt;=85%,"85% a 100%",IF(AND(X138&gt;=70%,X138&lt;85%),"70% a 84,99%","0% a 69,99%"))</f>
        <v>70% a 84,99%</v>
      </c>
      <c r="AA138" s="28">
        <v>16911941.420000002</v>
      </c>
      <c r="AB138" s="28">
        <v>6546486.8899999997</v>
      </c>
      <c r="AC138" s="25">
        <f t="shared" ref="AC138:AC201" si="25">AB138/AA138</f>
        <v>0.38709257130338376</v>
      </c>
      <c r="AD138" s="26">
        <f t="shared" ref="AD138:AD201" si="26">AB138/AA138</f>
        <v>0.38709257130338376</v>
      </c>
      <c r="AE138" s="24" t="str">
        <f t="shared" ref="AE138:AE201" si="27">IF(AD138&gt;=42.2%,"42,2% a 100%",IF(AND(AD138&gt;=34.7%,AD138&lt;42.19%),"34,7% a 42,1%","0% a 34,69%"))</f>
        <v>34,7% a 42,1%</v>
      </c>
      <c r="AF138" s="23" t="str">
        <f t="shared" si="19"/>
        <v>176800739000101</v>
      </c>
      <c r="AG138" s="28">
        <v>16911941.420000002</v>
      </c>
      <c r="AH138" s="28">
        <v>6546486.8900000006</v>
      </c>
      <c r="AI138" s="18" t="s">
        <v>370</v>
      </c>
      <c r="AJ138" s="18" t="s">
        <v>1654</v>
      </c>
      <c r="AK138" s="20" t="s">
        <v>1788</v>
      </c>
      <c r="AL138" s="20" t="s">
        <v>653</v>
      </c>
      <c r="AM138" s="29">
        <v>2021</v>
      </c>
    </row>
    <row r="139" spans="1:39" s="30" customFormat="1" ht="76.5" x14ac:dyDescent="0.2">
      <c r="A139" s="20" t="s">
        <v>1182</v>
      </c>
      <c r="B139" s="18" t="s">
        <v>945</v>
      </c>
      <c r="C139" s="18" t="s">
        <v>1832</v>
      </c>
      <c r="D139" s="19" t="s">
        <v>1836</v>
      </c>
      <c r="E139" s="19" t="s">
        <v>1440</v>
      </c>
      <c r="F139" s="18" t="s">
        <v>479</v>
      </c>
      <c r="G139" s="18" t="s">
        <v>479</v>
      </c>
      <c r="H139" s="19">
        <v>3</v>
      </c>
      <c r="I139" s="21">
        <v>7</v>
      </c>
      <c r="J139" s="22" t="s">
        <v>1846</v>
      </c>
      <c r="K139" s="18" t="s">
        <v>454</v>
      </c>
      <c r="L139" s="20" t="s">
        <v>205</v>
      </c>
      <c r="M139" s="23">
        <v>0</v>
      </c>
      <c r="N139" s="23">
        <v>25</v>
      </c>
      <c r="O139" s="23">
        <v>25</v>
      </c>
      <c r="P139" s="24">
        <f t="shared" si="20"/>
        <v>50</v>
      </c>
      <c r="Q139" s="23">
        <v>25</v>
      </c>
      <c r="R139" s="23">
        <v>25</v>
      </c>
      <c r="S139" s="23">
        <v>100</v>
      </c>
      <c r="T139" s="23">
        <v>25</v>
      </c>
      <c r="U139" s="23">
        <v>25</v>
      </c>
      <c r="V139" s="23">
        <v>50</v>
      </c>
      <c r="W139" s="25">
        <f t="shared" si="21"/>
        <v>1</v>
      </c>
      <c r="X139" s="26">
        <f t="shared" si="22"/>
        <v>1</v>
      </c>
      <c r="Y139" s="27">
        <f t="shared" si="23"/>
        <v>1</v>
      </c>
      <c r="Z139" s="24" t="str">
        <f t="shared" si="24"/>
        <v>85% a 100%</v>
      </c>
      <c r="AA139" s="28">
        <v>3993962.89</v>
      </c>
      <c r="AB139" s="28">
        <v>1400258.5</v>
      </c>
      <c r="AC139" s="25">
        <f t="shared" si="25"/>
        <v>0.35059376828611444</v>
      </c>
      <c r="AD139" s="26">
        <f t="shared" si="26"/>
        <v>0.35059376828611444</v>
      </c>
      <c r="AE139" s="24" t="str">
        <f t="shared" si="27"/>
        <v>34,7% a 42,1%</v>
      </c>
      <c r="AF139" s="23" t="str">
        <f t="shared" si="19"/>
        <v>166001218000101</v>
      </c>
      <c r="AG139" s="28">
        <v>3993962.8900000011</v>
      </c>
      <c r="AH139" s="28">
        <v>1400258.5</v>
      </c>
      <c r="AI139" s="18" t="s">
        <v>1713</v>
      </c>
      <c r="AJ139" s="18" t="s">
        <v>852</v>
      </c>
      <c r="AK139" s="20" t="s">
        <v>1582</v>
      </c>
      <c r="AL139" s="20" t="s">
        <v>1393</v>
      </c>
      <c r="AM139" s="29">
        <v>2021</v>
      </c>
    </row>
    <row r="140" spans="1:39" s="30" customFormat="1" ht="267.75" x14ac:dyDescent="0.2">
      <c r="A140" s="20" t="s">
        <v>274</v>
      </c>
      <c r="B140" s="18" t="s">
        <v>856</v>
      </c>
      <c r="C140" s="18" t="s">
        <v>1832</v>
      </c>
      <c r="D140" s="19" t="s">
        <v>1830</v>
      </c>
      <c r="E140" s="19" t="s">
        <v>1440</v>
      </c>
      <c r="F140" s="18" t="s">
        <v>479</v>
      </c>
      <c r="G140" s="18" t="s">
        <v>479</v>
      </c>
      <c r="H140" s="19">
        <v>2</v>
      </c>
      <c r="I140" s="21">
        <v>5</v>
      </c>
      <c r="J140" s="22" t="s">
        <v>1844</v>
      </c>
      <c r="K140" s="18" t="s">
        <v>1772</v>
      </c>
      <c r="L140" s="20" t="s">
        <v>125</v>
      </c>
      <c r="M140" s="23">
        <v>8.73</v>
      </c>
      <c r="N140" s="23">
        <v>15</v>
      </c>
      <c r="O140" s="23">
        <v>35</v>
      </c>
      <c r="P140" s="24">
        <f t="shared" si="20"/>
        <v>50</v>
      </c>
      <c r="Q140" s="23">
        <v>25</v>
      </c>
      <c r="R140" s="23">
        <v>25</v>
      </c>
      <c r="S140" s="23">
        <v>100</v>
      </c>
      <c r="T140" s="23">
        <v>10</v>
      </c>
      <c r="U140" s="23">
        <v>0.02</v>
      </c>
      <c r="V140" s="23">
        <v>10.02</v>
      </c>
      <c r="W140" s="25">
        <f t="shared" si="21"/>
        <v>0.20039999999999999</v>
      </c>
      <c r="X140" s="26">
        <f t="shared" si="22"/>
        <v>0.20039999999999999</v>
      </c>
      <c r="Y140" s="27">
        <f t="shared" si="23"/>
        <v>0.20039999999999999</v>
      </c>
      <c r="Z140" s="24" t="str">
        <f t="shared" si="24"/>
        <v>0% a 69,99%</v>
      </c>
      <c r="AA140" s="28">
        <v>5240839.99</v>
      </c>
      <c r="AB140" s="28">
        <v>1849979.66</v>
      </c>
      <c r="AC140" s="25">
        <f t="shared" si="25"/>
        <v>0.35299296744986097</v>
      </c>
      <c r="AD140" s="26">
        <f t="shared" si="26"/>
        <v>0.35299296744986097</v>
      </c>
      <c r="AE140" s="24" t="str">
        <f t="shared" si="27"/>
        <v>34,7% a 42,1%</v>
      </c>
      <c r="AF140" s="23" t="str">
        <f t="shared" si="19"/>
        <v>026000092000101</v>
      </c>
      <c r="AG140" s="28">
        <v>5240839.99</v>
      </c>
      <c r="AH140" s="28">
        <v>1849979.6600000001</v>
      </c>
      <c r="AI140" s="18" t="s">
        <v>564</v>
      </c>
      <c r="AJ140" s="18" t="s">
        <v>228</v>
      </c>
      <c r="AK140" s="20" t="s">
        <v>1180</v>
      </c>
      <c r="AL140" s="20" t="s">
        <v>168</v>
      </c>
      <c r="AM140" s="29">
        <v>2021</v>
      </c>
    </row>
    <row r="141" spans="1:39" s="30" customFormat="1" ht="51" x14ac:dyDescent="0.2">
      <c r="A141" s="20" t="s">
        <v>1004</v>
      </c>
      <c r="B141" s="18" t="s">
        <v>785</v>
      </c>
      <c r="C141" s="18" t="s">
        <v>1832</v>
      </c>
      <c r="D141" s="19" t="s">
        <v>1830</v>
      </c>
      <c r="E141" s="19" t="s">
        <v>1440</v>
      </c>
      <c r="F141" s="18" t="s">
        <v>479</v>
      </c>
      <c r="G141" s="18" t="s">
        <v>479</v>
      </c>
      <c r="H141" s="19">
        <v>3</v>
      </c>
      <c r="I141" s="21">
        <v>7</v>
      </c>
      <c r="J141" s="22" t="s">
        <v>1846</v>
      </c>
      <c r="K141" s="18" t="s">
        <v>340</v>
      </c>
      <c r="L141" s="20" t="s">
        <v>205</v>
      </c>
      <c r="M141" s="23">
        <v>98</v>
      </c>
      <c r="N141" s="23">
        <v>25</v>
      </c>
      <c r="O141" s="23">
        <v>25</v>
      </c>
      <c r="P141" s="24">
        <f t="shared" si="20"/>
        <v>50</v>
      </c>
      <c r="Q141" s="23">
        <v>25</v>
      </c>
      <c r="R141" s="23">
        <v>25</v>
      </c>
      <c r="S141" s="23">
        <v>100</v>
      </c>
      <c r="T141" s="23">
        <v>25</v>
      </c>
      <c r="U141" s="23">
        <v>22</v>
      </c>
      <c r="V141" s="23">
        <v>47</v>
      </c>
      <c r="W141" s="25">
        <f t="shared" si="21"/>
        <v>0.94</v>
      </c>
      <c r="X141" s="26">
        <f t="shared" si="22"/>
        <v>0.94</v>
      </c>
      <c r="Y141" s="27">
        <f t="shared" si="23"/>
        <v>0.94</v>
      </c>
      <c r="Z141" s="24" t="str">
        <f t="shared" si="24"/>
        <v>85% a 100%</v>
      </c>
      <c r="AA141" s="28">
        <v>6032790.1100000003</v>
      </c>
      <c r="AB141" s="28">
        <v>2815520.62</v>
      </c>
      <c r="AC141" s="25">
        <f t="shared" si="25"/>
        <v>0.46670289677954668</v>
      </c>
      <c r="AD141" s="26">
        <f t="shared" si="26"/>
        <v>0.46670289677954668</v>
      </c>
      <c r="AE141" s="24" t="str">
        <f t="shared" si="27"/>
        <v>42,2% a 100%</v>
      </c>
      <c r="AF141" s="23" t="str">
        <f t="shared" si="19"/>
        <v>096853343000101</v>
      </c>
      <c r="AG141" s="28">
        <v>6032790.1100000022</v>
      </c>
      <c r="AH141" s="28">
        <v>2815520.6199999996</v>
      </c>
      <c r="AI141" s="18" t="s">
        <v>814</v>
      </c>
      <c r="AJ141" s="18" t="s">
        <v>414</v>
      </c>
      <c r="AK141" s="20" t="s">
        <v>162</v>
      </c>
      <c r="AL141" s="20" t="s">
        <v>341</v>
      </c>
      <c r="AM141" s="29">
        <v>2021</v>
      </c>
    </row>
    <row r="142" spans="1:39" s="30" customFormat="1" ht="63.75" x14ac:dyDescent="0.2">
      <c r="A142" s="20" t="s">
        <v>1620</v>
      </c>
      <c r="B142" s="18" t="s">
        <v>1002</v>
      </c>
      <c r="C142" s="18" t="s">
        <v>1832</v>
      </c>
      <c r="D142" s="19" t="s">
        <v>1834</v>
      </c>
      <c r="E142" s="19" t="s">
        <v>1440</v>
      </c>
      <c r="F142" s="18" t="s">
        <v>479</v>
      </c>
      <c r="G142" s="18" t="s">
        <v>479</v>
      </c>
      <c r="H142" s="19">
        <v>3</v>
      </c>
      <c r="I142" s="21">
        <v>7</v>
      </c>
      <c r="J142" s="22" t="s">
        <v>1846</v>
      </c>
      <c r="K142" s="18" t="s">
        <v>132</v>
      </c>
      <c r="L142" s="20" t="s">
        <v>310</v>
      </c>
      <c r="M142" s="23">
        <v>85.34</v>
      </c>
      <c r="N142" s="23">
        <v>25</v>
      </c>
      <c r="O142" s="23">
        <v>25</v>
      </c>
      <c r="P142" s="24">
        <f t="shared" si="20"/>
        <v>50</v>
      </c>
      <c r="Q142" s="23">
        <v>25</v>
      </c>
      <c r="R142" s="23">
        <v>25</v>
      </c>
      <c r="S142" s="23">
        <v>100</v>
      </c>
      <c r="T142" s="23">
        <v>25</v>
      </c>
      <c r="U142" s="23">
        <v>31.95</v>
      </c>
      <c r="V142" s="23">
        <v>56.95</v>
      </c>
      <c r="W142" s="25">
        <f t="shared" si="21"/>
        <v>1.139</v>
      </c>
      <c r="X142" s="26">
        <f t="shared" si="22"/>
        <v>1.139</v>
      </c>
      <c r="Y142" s="27">
        <f t="shared" si="23"/>
        <v>1</v>
      </c>
      <c r="Z142" s="24" t="str">
        <f t="shared" si="24"/>
        <v>85% a 100%</v>
      </c>
      <c r="AA142" s="28">
        <v>6361674.0800000001</v>
      </c>
      <c r="AB142" s="28">
        <v>2032479.04</v>
      </c>
      <c r="AC142" s="25">
        <f t="shared" si="25"/>
        <v>0.31948808040791676</v>
      </c>
      <c r="AD142" s="26">
        <f t="shared" si="26"/>
        <v>0.31948808040791676</v>
      </c>
      <c r="AE142" s="24" t="str">
        <f t="shared" si="27"/>
        <v>0% a 34,69%</v>
      </c>
      <c r="AF142" s="23" t="str">
        <f t="shared" si="19"/>
        <v>136003135000101</v>
      </c>
      <c r="AG142" s="28">
        <v>6361674.0800000001</v>
      </c>
      <c r="AH142" s="28">
        <v>2032479.04</v>
      </c>
      <c r="AI142" s="18" t="s">
        <v>352</v>
      </c>
      <c r="AJ142" s="18" t="s">
        <v>576</v>
      </c>
      <c r="AK142" s="20" t="s">
        <v>652</v>
      </c>
      <c r="AL142" s="20" t="s">
        <v>1510</v>
      </c>
      <c r="AM142" s="29">
        <v>2021</v>
      </c>
    </row>
    <row r="143" spans="1:39" s="30" customFormat="1" ht="51" x14ac:dyDescent="0.2">
      <c r="A143" s="20" t="s">
        <v>1767</v>
      </c>
      <c r="B143" s="18" t="s">
        <v>870</v>
      </c>
      <c r="C143" s="18" t="s">
        <v>1832</v>
      </c>
      <c r="D143" s="19" t="s">
        <v>1830</v>
      </c>
      <c r="E143" s="19" t="s">
        <v>1440</v>
      </c>
      <c r="F143" s="18" t="s">
        <v>479</v>
      </c>
      <c r="G143" s="18" t="s">
        <v>479</v>
      </c>
      <c r="H143" s="19">
        <v>3</v>
      </c>
      <c r="I143" s="21">
        <v>7</v>
      </c>
      <c r="J143" s="22" t="s">
        <v>1846</v>
      </c>
      <c r="K143" s="18" t="s">
        <v>132</v>
      </c>
      <c r="L143" s="20" t="s">
        <v>310</v>
      </c>
      <c r="M143" s="23">
        <v>95</v>
      </c>
      <c r="N143" s="23">
        <v>20</v>
      </c>
      <c r="O143" s="23">
        <v>20</v>
      </c>
      <c r="P143" s="24">
        <f t="shared" si="20"/>
        <v>40</v>
      </c>
      <c r="Q143" s="23">
        <v>25</v>
      </c>
      <c r="R143" s="23">
        <v>30</v>
      </c>
      <c r="S143" s="23">
        <v>95</v>
      </c>
      <c r="T143" s="23">
        <v>28.08</v>
      </c>
      <c r="U143" s="23">
        <v>15</v>
      </c>
      <c r="V143" s="23">
        <v>43.08</v>
      </c>
      <c r="W143" s="25">
        <f t="shared" si="21"/>
        <v>1.077</v>
      </c>
      <c r="X143" s="26">
        <f t="shared" si="22"/>
        <v>1.077</v>
      </c>
      <c r="Y143" s="27">
        <f t="shared" si="23"/>
        <v>1</v>
      </c>
      <c r="Z143" s="24" t="str">
        <f t="shared" si="24"/>
        <v>85% a 100%</v>
      </c>
      <c r="AA143" s="28">
        <v>4032809.92</v>
      </c>
      <c r="AB143" s="28">
        <v>1679510.28</v>
      </c>
      <c r="AC143" s="25">
        <f t="shared" si="25"/>
        <v>0.41646155244529848</v>
      </c>
      <c r="AD143" s="26">
        <f t="shared" si="26"/>
        <v>0.41646155244529848</v>
      </c>
      <c r="AE143" s="24" t="str">
        <f t="shared" si="27"/>
        <v>34,7% a 42,1%</v>
      </c>
      <c r="AF143" s="23" t="str">
        <f t="shared" si="19"/>
        <v>096855974000101</v>
      </c>
      <c r="AG143" s="28">
        <v>4039248.5200000005</v>
      </c>
      <c r="AH143" s="28">
        <v>1685948.88</v>
      </c>
      <c r="AI143" s="18" t="s">
        <v>956</v>
      </c>
      <c r="AJ143" s="18" t="s">
        <v>4</v>
      </c>
      <c r="AK143" s="20" t="s">
        <v>1682</v>
      </c>
      <c r="AL143" s="20" t="s">
        <v>1329</v>
      </c>
      <c r="AM143" s="29">
        <v>2021</v>
      </c>
    </row>
    <row r="144" spans="1:39" s="30" customFormat="1" ht="89.25" x14ac:dyDescent="0.2">
      <c r="A144" s="20" t="s">
        <v>1731</v>
      </c>
      <c r="B144" s="18" t="s">
        <v>410</v>
      </c>
      <c r="C144" s="18" t="s">
        <v>1832</v>
      </c>
      <c r="D144" s="19" t="s">
        <v>1834</v>
      </c>
      <c r="E144" s="19" t="s">
        <v>1440</v>
      </c>
      <c r="F144" s="18" t="s">
        <v>479</v>
      </c>
      <c r="G144" s="18" t="s">
        <v>479</v>
      </c>
      <c r="H144" s="19">
        <v>3</v>
      </c>
      <c r="I144" s="21">
        <v>7</v>
      </c>
      <c r="J144" s="22" t="s">
        <v>1846</v>
      </c>
      <c r="K144" s="18" t="s">
        <v>454</v>
      </c>
      <c r="L144" s="20" t="s">
        <v>125</v>
      </c>
      <c r="M144" s="23">
        <v>0</v>
      </c>
      <c r="N144" s="23">
        <v>25</v>
      </c>
      <c r="O144" s="23">
        <v>25</v>
      </c>
      <c r="P144" s="24">
        <f t="shared" si="20"/>
        <v>50</v>
      </c>
      <c r="Q144" s="23">
        <v>25</v>
      </c>
      <c r="R144" s="23">
        <v>25</v>
      </c>
      <c r="S144" s="23">
        <v>100</v>
      </c>
      <c r="T144" s="23">
        <v>25</v>
      </c>
      <c r="U144" s="23">
        <v>29.52</v>
      </c>
      <c r="V144" s="23">
        <v>54.52</v>
      </c>
      <c r="W144" s="25">
        <f t="shared" si="21"/>
        <v>1.0904</v>
      </c>
      <c r="X144" s="26">
        <f t="shared" si="22"/>
        <v>1.0904</v>
      </c>
      <c r="Y144" s="27">
        <f t="shared" si="23"/>
        <v>1</v>
      </c>
      <c r="Z144" s="24" t="str">
        <f t="shared" si="24"/>
        <v>85% a 100%</v>
      </c>
      <c r="AA144" s="28">
        <v>16372840.380000001</v>
      </c>
      <c r="AB144" s="28">
        <v>6544830.6699999999</v>
      </c>
      <c r="AC144" s="25">
        <f t="shared" si="25"/>
        <v>0.39973703512035336</v>
      </c>
      <c r="AD144" s="26">
        <f t="shared" si="26"/>
        <v>0.39973703512035336</v>
      </c>
      <c r="AE144" s="24" t="str">
        <f t="shared" si="27"/>
        <v>34,7% a 42,1%</v>
      </c>
      <c r="AF144" s="23" t="str">
        <f t="shared" si="19"/>
        <v>136000217000101</v>
      </c>
      <c r="AG144" s="28">
        <v>16372840.379999999</v>
      </c>
      <c r="AH144" s="28">
        <v>6544830.6699999999</v>
      </c>
      <c r="AI144" s="18" t="s">
        <v>1608</v>
      </c>
      <c r="AJ144" s="18" t="s">
        <v>1059</v>
      </c>
      <c r="AK144" s="20" t="s">
        <v>464</v>
      </c>
      <c r="AL144" s="20" t="s">
        <v>770</v>
      </c>
      <c r="AM144" s="29">
        <v>2021</v>
      </c>
    </row>
    <row r="145" spans="1:39" s="30" customFormat="1" ht="76.5" x14ac:dyDescent="0.2">
      <c r="A145" s="20" t="s">
        <v>1637</v>
      </c>
      <c r="B145" s="18" t="s">
        <v>680</v>
      </c>
      <c r="C145" s="18" t="s">
        <v>1832</v>
      </c>
      <c r="D145" s="19" t="s">
        <v>1836</v>
      </c>
      <c r="E145" s="19" t="s">
        <v>1440</v>
      </c>
      <c r="F145" s="18" t="s">
        <v>479</v>
      </c>
      <c r="G145" s="18" t="s">
        <v>479</v>
      </c>
      <c r="H145" s="19">
        <v>1</v>
      </c>
      <c r="I145" s="21">
        <v>1</v>
      </c>
      <c r="J145" s="22" t="s">
        <v>1840</v>
      </c>
      <c r="K145" s="18" t="s">
        <v>454</v>
      </c>
      <c r="L145" s="20" t="s">
        <v>205</v>
      </c>
      <c r="M145" s="23">
        <v>0</v>
      </c>
      <c r="N145" s="23">
        <v>25</v>
      </c>
      <c r="O145" s="23">
        <v>25</v>
      </c>
      <c r="P145" s="24">
        <f t="shared" si="20"/>
        <v>50</v>
      </c>
      <c r="Q145" s="23">
        <v>25</v>
      </c>
      <c r="R145" s="23">
        <v>25</v>
      </c>
      <c r="S145" s="23">
        <v>100</v>
      </c>
      <c r="T145" s="23">
        <v>25</v>
      </c>
      <c r="U145" s="23">
        <v>25</v>
      </c>
      <c r="V145" s="23">
        <v>50</v>
      </c>
      <c r="W145" s="25">
        <f t="shared" si="21"/>
        <v>1</v>
      </c>
      <c r="X145" s="26">
        <f t="shared" si="22"/>
        <v>1</v>
      </c>
      <c r="Y145" s="27">
        <f t="shared" si="23"/>
        <v>1</v>
      </c>
      <c r="Z145" s="24" t="str">
        <f t="shared" si="24"/>
        <v>85% a 100%</v>
      </c>
      <c r="AA145" s="28">
        <v>7890118.4500000002</v>
      </c>
      <c r="AB145" s="28">
        <v>3453530.16</v>
      </c>
      <c r="AC145" s="25">
        <f t="shared" si="25"/>
        <v>0.43770320837198584</v>
      </c>
      <c r="AD145" s="26">
        <f t="shared" si="26"/>
        <v>0.43770320837198584</v>
      </c>
      <c r="AE145" s="24" t="str">
        <f t="shared" si="27"/>
        <v>42,2% a 100%</v>
      </c>
      <c r="AF145" s="23" t="str">
        <f t="shared" si="19"/>
        <v>066000184000101</v>
      </c>
      <c r="AG145" s="28">
        <v>7890118.4500000002</v>
      </c>
      <c r="AH145" s="28">
        <v>3453530.16</v>
      </c>
      <c r="AI145" s="18" t="s">
        <v>1501</v>
      </c>
      <c r="AJ145" s="18" t="s">
        <v>864</v>
      </c>
      <c r="AK145" s="20" t="s">
        <v>1142</v>
      </c>
      <c r="AL145" s="20" t="s">
        <v>1390</v>
      </c>
      <c r="AM145" s="29">
        <v>2021</v>
      </c>
    </row>
    <row r="146" spans="1:39" s="30" customFormat="1" ht="51" x14ac:dyDescent="0.2">
      <c r="A146" s="20" t="s">
        <v>215</v>
      </c>
      <c r="B146" s="18" t="s">
        <v>1113</v>
      </c>
      <c r="C146" s="18" t="s">
        <v>1832</v>
      </c>
      <c r="D146" s="19" t="s">
        <v>1838</v>
      </c>
      <c r="E146" s="19" t="s">
        <v>1440</v>
      </c>
      <c r="F146" s="18" t="s">
        <v>479</v>
      </c>
      <c r="G146" s="18" t="s">
        <v>479</v>
      </c>
      <c r="H146" s="19">
        <v>3</v>
      </c>
      <c r="I146" s="21">
        <v>7</v>
      </c>
      <c r="J146" s="22" t="s">
        <v>1846</v>
      </c>
      <c r="K146" s="18" t="s">
        <v>454</v>
      </c>
      <c r="L146" s="20" t="s">
        <v>205</v>
      </c>
      <c r="M146" s="23">
        <v>100</v>
      </c>
      <c r="N146" s="23">
        <v>25</v>
      </c>
      <c r="O146" s="23">
        <v>25</v>
      </c>
      <c r="P146" s="24">
        <f t="shared" si="20"/>
        <v>50</v>
      </c>
      <c r="Q146" s="23">
        <v>25</v>
      </c>
      <c r="R146" s="23">
        <v>25</v>
      </c>
      <c r="S146" s="23">
        <v>100</v>
      </c>
      <c r="T146" s="23">
        <v>25</v>
      </c>
      <c r="U146" s="23">
        <v>25</v>
      </c>
      <c r="V146" s="23">
        <v>50</v>
      </c>
      <c r="W146" s="25">
        <f t="shared" si="21"/>
        <v>1</v>
      </c>
      <c r="X146" s="26">
        <f t="shared" si="22"/>
        <v>1</v>
      </c>
      <c r="Y146" s="27">
        <f t="shared" si="23"/>
        <v>1</v>
      </c>
      <c r="Z146" s="24" t="str">
        <f t="shared" si="24"/>
        <v>85% a 100%</v>
      </c>
      <c r="AA146" s="28">
        <v>4683190.49</v>
      </c>
      <c r="AB146" s="28">
        <v>1729769.92</v>
      </c>
      <c r="AC146" s="25">
        <f t="shared" si="25"/>
        <v>0.36935715591615831</v>
      </c>
      <c r="AD146" s="26">
        <f t="shared" si="26"/>
        <v>0.36935715591615831</v>
      </c>
      <c r="AE146" s="24" t="str">
        <f t="shared" si="27"/>
        <v>34,7% a 42,1%</v>
      </c>
      <c r="AF146" s="23" t="str">
        <f t="shared" si="19"/>
        <v>176818166000101</v>
      </c>
      <c r="AG146" s="28">
        <v>4683190.49</v>
      </c>
      <c r="AH146" s="28">
        <v>1729769.9200000002</v>
      </c>
      <c r="AI146" s="18" t="s">
        <v>289</v>
      </c>
      <c r="AJ146" s="18" t="s">
        <v>1751</v>
      </c>
      <c r="AK146" s="20" t="s">
        <v>1311</v>
      </c>
      <c r="AL146" s="20" t="s">
        <v>1593</v>
      </c>
      <c r="AM146" s="29">
        <v>2021</v>
      </c>
    </row>
    <row r="147" spans="1:39" s="30" customFormat="1" ht="89.25" x14ac:dyDescent="0.2">
      <c r="A147" s="20" t="s">
        <v>1075</v>
      </c>
      <c r="B147" s="18" t="s">
        <v>1719</v>
      </c>
      <c r="C147" s="18" t="s">
        <v>1832</v>
      </c>
      <c r="D147" s="19" t="s">
        <v>1835</v>
      </c>
      <c r="E147" s="19" t="s">
        <v>1440</v>
      </c>
      <c r="F147" s="18" t="s">
        <v>479</v>
      </c>
      <c r="G147" s="18" t="s">
        <v>479</v>
      </c>
      <c r="H147" s="19">
        <v>3</v>
      </c>
      <c r="I147" s="21">
        <v>7</v>
      </c>
      <c r="J147" s="22" t="s">
        <v>1846</v>
      </c>
      <c r="K147" s="18" t="s">
        <v>132</v>
      </c>
      <c r="L147" s="20" t="s">
        <v>310</v>
      </c>
      <c r="M147" s="23">
        <v>0</v>
      </c>
      <c r="N147" s="23">
        <v>25</v>
      </c>
      <c r="O147" s="23">
        <v>25</v>
      </c>
      <c r="P147" s="24">
        <f t="shared" si="20"/>
        <v>50</v>
      </c>
      <c r="Q147" s="23">
        <v>25</v>
      </c>
      <c r="R147" s="23">
        <v>25</v>
      </c>
      <c r="S147" s="23">
        <v>100</v>
      </c>
      <c r="T147" s="23">
        <v>25</v>
      </c>
      <c r="U147" s="23">
        <v>25</v>
      </c>
      <c r="V147" s="23">
        <v>50</v>
      </c>
      <c r="W147" s="25">
        <f t="shared" si="21"/>
        <v>1</v>
      </c>
      <c r="X147" s="26">
        <f t="shared" si="22"/>
        <v>1</v>
      </c>
      <c r="Y147" s="27">
        <f t="shared" si="23"/>
        <v>1</v>
      </c>
      <c r="Z147" s="24" t="str">
        <f t="shared" si="24"/>
        <v>85% a 100%</v>
      </c>
      <c r="AA147" s="28">
        <v>10839625.529999999</v>
      </c>
      <c r="AB147" s="28">
        <v>4650888.1900000004</v>
      </c>
      <c r="AC147" s="25">
        <f t="shared" si="25"/>
        <v>0.42906354810210873</v>
      </c>
      <c r="AD147" s="26">
        <f t="shared" si="26"/>
        <v>0.42906354810210873</v>
      </c>
      <c r="AE147" s="24" t="str">
        <f t="shared" si="27"/>
        <v>42,2% a 100%</v>
      </c>
      <c r="AF147" s="23" t="str">
        <f t="shared" si="19"/>
        <v>116000172000101</v>
      </c>
      <c r="AG147" s="28">
        <v>10839625.530000001</v>
      </c>
      <c r="AH147" s="28">
        <v>4650888.1899999995</v>
      </c>
      <c r="AI147" s="18" t="s">
        <v>1013</v>
      </c>
      <c r="AJ147" s="18" t="s">
        <v>226</v>
      </c>
      <c r="AK147" s="20" t="s">
        <v>1241</v>
      </c>
      <c r="AL147" s="20" t="s">
        <v>1240</v>
      </c>
      <c r="AM147" s="29">
        <v>2021</v>
      </c>
    </row>
    <row r="148" spans="1:39" s="30" customFormat="1" ht="89.25" x14ac:dyDescent="0.2">
      <c r="A148" s="20" t="s">
        <v>1538</v>
      </c>
      <c r="B148" s="18" t="s">
        <v>515</v>
      </c>
      <c r="C148" s="18" t="s">
        <v>1832</v>
      </c>
      <c r="D148" s="19" t="s">
        <v>1833</v>
      </c>
      <c r="E148" s="19" t="s">
        <v>1440</v>
      </c>
      <c r="F148" s="18" t="s">
        <v>479</v>
      </c>
      <c r="G148" s="18" t="s">
        <v>479</v>
      </c>
      <c r="H148" s="19">
        <v>3</v>
      </c>
      <c r="I148" s="21">
        <v>7</v>
      </c>
      <c r="J148" s="22" t="s">
        <v>1846</v>
      </c>
      <c r="K148" s="18" t="s">
        <v>340</v>
      </c>
      <c r="L148" s="20" t="s">
        <v>205</v>
      </c>
      <c r="M148" s="23">
        <v>0</v>
      </c>
      <c r="N148" s="23">
        <v>25</v>
      </c>
      <c r="O148" s="23">
        <v>25</v>
      </c>
      <c r="P148" s="24">
        <f t="shared" si="20"/>
        <v>50</v>
      </c>
      <c r="Q148" s="23">
        <v>25</v>
      </c>
      <c r="R148" s="23">
        <v>25</v>
      </c>
      <c r="S148" s="23">
        <v>100</v>
      </c>
      <c r="T148" s="23">
        <v>13.34</v>
      </c>
      <c r="U148" s="23">
        <v>20.67</v>
      </c>
      <c r="V148" s="23">
        <v>34.01</v>
      </c>
      <c r="W148" s="25">
        <f t="shared" si="21"/>
        <v>0.68019999999999992</v>
      </c>
      <c r="X148" s="26">
        <f t="shared" si="22"/>
        <v>0.68019999999999992</v>
      </c>
      <c r="Y148" s="27">
        <f t="shared" si="23"/>
        <v>0.68019999999999992</v>
      </c>
      <c r="Z148" s="24" t="str">
        <f t="shared" si="24"/>
        <v>0% a 69,99%</v>
      </c>
      <c r="AA148" s="28">
        <v>2535057.37</v>
      </c>
      <c r="AB148" s="28">
        <v>1106803.4099999999</v>
      </c>
      <c r="AC148" s="25">
        <f t="shared" si="25"/>
        <v>0.43659895949415922</v>
      </c>
      <c r="AD148" s="26">
        <f t="shared" si="26"/>
        <v>0.43659895949415922</v>
      </c>
      <c r="AE148" s="24" t="str">
        <f t="shared" si="27"/>
        <v>42,2% a 100%</v>
      </c>
      <c r="AF148" s="23" t="str">
        <f t="shared" si="19"/>
        <v>176813237000101</v>
      </c>
      <c r="AG148" s="28">
        <v>2535057.37</v>
      </c>
      <c r="AH148" s="28">
        <v>1106803.4099999999</v>
      </c>
      <c r="AI148" s="18" t="s">
        <v>911</v>
      </c>
      <c r="AJ148" s="18" t="s">
        <v>1423</v>
      </c>
      <c r="AK148" s="20" t="s">
        <v>1094</v>
      </c>
      <c r="AL148" s="20" t="s">
        <v>393</v>
      </c>
      <c r="AM148" s="29">
        <v>2021</v>
      </c>
    </row>
    <row r="149" spans="1:39" s="30" customFormat="1" ht="51" x14ac:dyDescent="0.2">
      <c r="A149" s="20" t="s">
        <v>1786</v>
      </c>
      <c r="B149" s="18" t="s">
        <v>683</v>
      </c>
      <c r="C149" s="18" t="s">
        <v>1832</v>
      </c>
      <c r="D149" s="19" t="s">
        <v>1839</v>
      </c>
      <c r="E149" s="19" t="s">
        <v>1440</v>
      </c>
      <c r="F149" s="18" t="s">
        <v>479</v>
      </c>
      <c r="G149" s="18" t="s">
        <v>479</v>
      </c>
      <c r="H149" s="19">
        <v>3</v>
      </c>
      <c r="I149" s="21">
        <v>7</v>
      </c>
      <c r="J149" s="22" t="s">
        <v>1846</v>
      </c>
      <c r="K149" s="18" t="s">
        <v>454</v>
      </c>
      <c r="L149" s="20" t="s">
        <v>205</v>
      </c>
      <c r="M149" s="23">
        <v>73.47</v>
      </c>
      <c r="N149" s="23">
        <v>25</v>
      </c>
      <c r="O149" s="23">
        <v>25</v>
      </c>
      <c r="P149" s="24">
        <f t="shared" si="20"/>
        <v>50</v>
      </c>
      <c r="Q149" s="23">
        <v>25</v>
      </c>
      <c r="R149" s="23">
        <v>25</v>
      </c>
      <c r="S149" s="23">
        <v>100</v>
      </c>
      <c r="T149" s="23">
        <v>22</v>
      </c>
      <c r="U149" s="23">
        <v>20</v>
      </c>
      <c r="V149" s="23">
        <v>42</v>
      </c>
      <c r="W149" s="25">
        <f t="shared" si="21"/>
        <v>0.84</v>
      </c>
      <c r="X149" s="26">
        <f t="shared" si="22"/>
        <v>0.84</v>
      </c>
      <c r="Y149" s="27">
        <f t="shared" si="23"/>
        <v>0.84</v>
      </c>
      <c r="Z149" s="24" t="str">
        <f t="shared" si="24"/>
        <v>70% a 84,99%</v>
      </c>
      <c r="AA149" s="28">
        <v>3008265.59</v>
      </c>
      <c r="AB149" s="28">
        <v>1193729.93</v>
      </c>
      <c r="AC149" s="25">
        <f t="shared" si="25"/>
        <v>0.39681666870377624</v>
      </c>
      <c r="AD149" s="26">
        <f t="shared" si="26"/>
        <v>0.39681666870377624</v>
      </c>
      <c r="AE149" s="24" t="str">
        <f t="shared" si="27"/>
        <v>34,7% a 42,1%</v>
      </c>
      <c r="AF149" s="23" t="str">
        <f t="shared" si="19"/>
        <v>176818204000101</v>
      </c>
      <c r="AG149" s="28">
        <v>3008265.59</v>
      </c>
      <c r="AH149" s="28">
        <v>1193729.93</v>
      </c>
      <c r="AI149" s="18" t="s">
        <v>887</v>
      </c>
      <c r="AJ149" s="18" t="s">
        <v>1671</v>
      </c>
      <c r="AK149" s="20" t="s">
        <v>822</v>
      </c>
      <c r="AL149" s="20" t="s">
        <v>862</v>
      </c>
      <c r="AM149" s="29">
        <v>2021</v>
      </c>
    </row>
    <row r="150" spans="1:39" s="30" customFormat="1" ht="127.5" x14ac:dyDescent="0.2">
      <c r="A150" s="20" t="s">
        <v>1286</v>
      </c>
      <c r="B150" s="18" t="s">
        <v>654</v>
      </c>
      <c r="C150" s="18" t="s">
        <v>1832</v>
      </c>
      <c r="D150" s="19" t="s">
        <v>1836</v>
      </c>
      <c r="E150" s="19" t="s">
        <v>1440</v>
      </c>
      <c r="F150" s="18" t="s">
        <v>479</v>
      </c>
      <c r="G150" s="18" t="s">
        <v>479</v>
      </c>
      <c r="H150" s="19">
        <v>3</v>
      </c>
      <c r="I150" s="21">
        <v>7</v>
      </c>
      <c r="J150" s="22" t="s">
        <v>1846</v>
      </c>
      <c r="K150" s="18" t="s">
        <v>454</v>
      </c>
      <c r="L150" s="20" t="s">
        <v>205</v>
      </c>
      <c r="M150" s="23">
        <v>92.07</v>
      </c>
      <c r="N150" s="23">
        <v>25</v>
      </c>
      <c r="O150" s="23">
        <v>25</v>
      </c>
      <c r="P150" s="24">
        <f t="shared" si="20"/>
        <v>50</v>
      </c>
      <c r="Q150" s="23">
        <v>25</v>
      </c>
      <c r="R150" s="23">
        <v>25</v>
      </c>
      <c r="S150" s="23">
        <v>100</v>
      </c>
      <c r="T150" s="23">
        <v>25</v>
      </c>
      <c r="U150" s="23">
        <v>17.850000000000001</v>
      </c>
      <c r="V150" s="23">
        <v>42.85</v>
      </c>
      <c r="W150" s="25">
        <f t="shared" si="21"/>
        <v>0.85699999999999998</v>
      </c>
      <c r="X150" s="26">
        <f t="shared" si="22"/>
        <v>0.85699999999999998</v>
      </c>
      <c r="Y150" s="27">
        <f t="shared" si="23"/>
        <v>0.85699999999999998</v>
      </c>
      <c r="Z150" s="24" t="str">
        <f t="shared" si="24"/>
        <v>85% a 100%</v>
      </c>
      <c r="AA150" s="28">
        <v>11021365.310000001</v>
      </c>
      <c r="AB150" s="28">
        <v>4283900.3099999996</v>
      </c>
      <c r="AC150" s="25">
        <f t="shared" si="25"/>
        <v>0.38869052875990728</v>
      </c>
      <c r="AD150" s="26">
        <f t="shared" si="26"/>
        <v>0.38869052875990728</v>
      </c>
      <c r="AE150" s="24" t="str">
        <f t="shared" si="27"/>
        <v>34,7% a 42,1%</v>
      </c>
      <c r="AF150" s="23" t="str">
        <f t="shared" si="19"/>
        <v>186000145000101</v>
      </c>
      <c r="AG150" s="28">
        <v>11021365.309999999</v>
      </c>
      <c r="AH150" s="28">
        <v>4283900.3099999996</v>
      </c>
      <c r="AI150" s="18" t="s">
        <v>885</v>
      </c>
      <c r="AJ150" s="18" t="s">
        <v>539</v>
      </c>
      <c r="AK150" s="20" t="s">
        <v>872</v>
      </c>
      <c r="AL150" s="20" t="s">
        <v>886</v>
      </c>
      <c r="AM150" s="29">
        <v>2021</v>
      </c>
    </row>
    <row r="151" spans="1:39" s="30" customFormat="1" ht="51" x14ac:dyDescent="0.2">
      <c r="A151" s="20" t="s">
        <v>1141</v>
      </c>
      <c r="B151" s="18" t="s">
        <v>949</v>
      </c>
      <c r="C151" s="18" t="s">
        <v>1832</v>
      </c>
      <c r="D151" s="19" t="s">
        <v>1830</v>
      </c>
      <c r="E151" s="19" t="s">
        <v>1440</v>
      </c>
      <c r="F151" s="18" t="s">
        <v>479</v>
      </c>
      <c r="G151" s="18" t="s">
        <v>479</v>
      </c>
      <c r="H151" s="19">
        <v>3</v>
      </c>
      <c r="I151" s="21">
        <v>7</v>
      </c>
      <c r="J151" s="22" t="s">
        <v>1846</v>
      </c>
      <c r="K151" s="18" t="s">
        <v>454</v>
      </c>
      <c r="L151" s="20" t="s">
        <v>205</v>
      </c>
      <c r="M151" s="23">
        <v>0</v>
      </c>
      <c r="N151" s="23">
        <v>25</v>
      </c>
      <c r="O151" s="23">
        <v>25</v>
      </c>
      <c r="P151" s="24">
        <f t="shared" si="20"/>
        <v>50</v>
      </c>
      <c r="Q151" s="23">
        <v>25</v>
      </c>
      <c r="R151" s="23">
        <v>25</v>
      </c>
      <c r="S151" s="23">
        <v>100</v>
      </c>
      <c r="T151" s="23">
        <v>25</v>
      </c>
      <c r="U151" s="23">
        <v>25</v>
      </c>
      <c r="V151" s="23">
        <v>50</v>
      </c>
      <c r="W151" s="25">
        <f t="shared" si="21"/>
        <v>1</v>
      </c>
      <c r="X151" s="26">
        <f t="shared" si="22"/>
        <v>1</v>
      </c>
      <c r="Y151" s="27">
        <f t="shared" si="23"/>
        <v>1</v>
      </c>
      <c r="Z151" s="24" t="str">
        <f t="shared" si="24"/>
        <v>85% a 100%</v>
      </c>
      <c r="AA151" s="28">
        <v>8977678.5199999996</v>
      </c>
      <c r="AB151" s="28">
        <v>3525906.14</v>
      </c>
      <c r="AC151" s="25">
        <f t="shared" si="25"/>
        <v>0.39274141217522684</v>
      </c>
      <c r="AD151" s="26">
        <f t="shared" si="26"/>
        <v>0.39274141217522684</v>
      </c>
      <c r="AE151" s="24" t="str">
        <f t="shared" si="27"/>
        <v>34,7% a 42,1%</v>
      </c>
      <c r="AF151" s="23" t="str">
        <f t="shared" si="19"/>
        <v>126000111000101</v>
      </c>
      <c r="AG151" s="28">
        <v>8977678.5199999996</v>
      </c>
      <c r="AH151" s="28">
        <v>3525906.14</v>
      </c>
      <c r="AI151" s="18" t="s">
        <v>1196</v>
      </c>
      <c r="AJ151" s="18" t="s">
        <v>763</v>
      </c>
      <c r="AK151" s="20" t="s">
        <v>1018</v>
      </c>
      <c r="AL151" s="20" t="s">
        <v>1093</v>
      </c>
      <c r="AM151" s="29">
        <v>2021</v>
      </c>
    </row>
    <row r="152" spans="1:39" s="30" customFormat="1" ht="102" x14ac:dyDescent="0.2">
      <c r="A152" s="20" t="s">
        <v>1125</v>
      </c>
      <c r="B152" s="18" t="s">
        <v>1233</v>
      </c>
      <c r="C152" s="18" t="s">
        <v>1832</v>
      </c>
      <c r="D152" s="19" t="s">
        <v>1836</v>
      </c>
      <c r="E152" s="19" t="s">
        <v>1440</v>
      </c>
      <c r="F152" s="18" t="s">
        <v>479</v>
      </c>
      <c r="G152" s="18" t="s">
        <v>479</v>
      </c>
      <c r="H152" s="19">
        <v>3</v>
      </c>
      <c r="I152" s="21">
        <v>7</v>
      </c>
      <c r="J152" s="22" t="s">
        <v>1846</v>
      </c>
      <c r="K152" s="18" t="s">
        <v>454</v>
      </c>
      <c r="L152" s="20" t="s">
        <v>205</v>
      </c>
      <c r="M152" s="23">
        <v>100</v>
      </c>
      <c r="N152" s="23">
        <v>25</v>
      </c>
      <c r="O152" s="23">
        <v>25</v>
      </c>
      <c r="P152" s="24">
        <f t="shared" si="20"/>
        <v>50</v>
      </c>
      <c r="Q152" s="23">
        <v>25</v>
      </c>
      <c r="R152" s="23">
        <v>25</v>
      </c>
      <c r="S152" s="23">
        <v>100</v>
      </c>
      <c r="T152" s="23">
        <v>25</v>
      </c>
      <c r="U152" s="23">
        <v>25</v>
      </c>
      <c r="V152" s="23">
        <v>50</v>
      </c>
      <c r="W152" s="25">
        <f t="shared" si="21"/>
        <v>1</v>
      </c>
      <c r="X152" s="26">
        <f t="shared" si="22"/>
        <v>1</v>
      </c>
      <c r="Y152" s="27">
        <f t="shared" si="23"/>
        <v>1</v>
      </c>
      <c r="Z152" s="24" t="str">
        <f t="shared" si="24"/>
        <v>85% a 100%</v>
      </c>
      <c r="AA152" s="28">
        <v>3870789.9</v>
      </c>
      <c r="AB152" s="28">
        <v>1879820.89</v>
      </c>
      <c r="AC152" s="25">
        <f t="shared" si="25"/>
        <v>0.4856427082234559</v>
      </c>
      <c r="AD152" s="26">
        <f t="shared" si="26"/>
        <v>0.4856427082234559</v>
      </c>
      <c r="AE152" s="24" t="str">
        <f t="shared" si="27"/>
        <v>42,2% a 100%</v>
      </c>
      <c r="AF152" s="23" t="str">
        <f t="shared" si="19"/>
        <v>056000127000101</v>
      </c>
      <c r="AG152" s="28">
        <v>3870789.9000000004</v>
      </c>
      <c r="AH152" s="28">
        <v>1879820.8900000001</v>
      </c>
      <c r="AI152" s="18" t="s">
        <v>1258</v>
      </c>
      <c r="AJ152" s="18" t="s">
        <v>191</v>
      </c>
      <c r="AK152" s="20" t="s">
        <v>926</v>
      </c>
      <c r="AL152" s="20" t="s">
        <v>1101</v>
      </c>
      <c r="AM152" s="29">
        <v>2021</v>
      </c>
    </row>
    <row r="153" spans="1:39" s="30" customFormat="1" ht="63.75" x14ac:dyDescent="0.2">
      <c r="A153" s="20" t="s">
        <v>608</v>
      </c>
      <c r="B153" s="18" t="s">
        <v>636</v>
      </c>
      <c r="C153" s="18" t="s">
        <v>1832</v>
      </c>
      <c r="D153" s="19" t="s">
        <v>1835</v>
      </c>
      <c r="E153" s="19" t="s">
        <v>1440</v>
      </c>
      <c r="F153" s="18" t="s">
        <v>479</v>
      </c>
      <c r="G153" s="18" t="s">
        <v>479</v>
      </c>
      <c r="H153" s="19">
        <v>3</v>
      </c>
      <c r="I153" s="21">
        <v>7</v>
      </c>
      <c r="J153" s="22" t="s">
        <v>1846</v>
      </c>
      <c r="K153" s="18" t="s">
        <v>132</v>
      </c>
      <c r="L153" s="20" t="s">
        <v>310</v>
      </c>
      <c r="M153" s="23">
        <v>88.25</v>
      </c>
      <c r="N153" s="23">
        <v>25</v>
      </c>
      <c r="O153" s="23">
        <v>25</v>
      </c>
      <c r="P153" s="24">
        <f t="shared" si="20"/>
        <v>50</v>
      </c>
      <c r="Q153" s="23">
        <v>25</v>
      </c>
      <c r="R153" s="23">
        <v>25</v>
      </c>
      <c r="S153" s="23">
        <v>100</v>
      </c>
      <c r="T153" s="23">
        <v>20.25</v>
      </c>
      <c r="U153" s="23">
        <v>21.26</v>
      </c>
      <c r="V153" s="23">
        <v>41.51</v>
      </c>
      <c r="W153" s="25">
        <f t="shared" si="21"/>
        <v>0.83019999999999994</v>
      </c>
      <c r="X153" s="26">
        <f t="shared" si="22"/>
        <v>0.83019999999999994</v>
      </c>
      <c r="Y153" s="27">
        <f t="shared" si="23"/>
        <v>0.83019999999999994</v>
      </c>
      <c r="Z153" s="24" t="str">
        <f t="shared" si="24"/>
        <v>70% a 84,99%</v>
      </c>
      <c r="AA153" s="28">
        <v>11412094.82</v>
      </c>
      <c r="AB153" s="28">
        <v>4392806.6500000004</v>
      </c>
      <c r="AC153" s="25">
        <f t="shared" si="25"/>
        <v>0.38492553026298815</v>
      </c>
      <c r="AD153" s="26">
        <f t="shared" si="26"/>
        <v>0.38492553026298815</v>
      </c>
      <c r="AE153" s="24" t="str">
        <f t="shared" si="27"/>
        <v>34,7% a 42,1%</v>
      </c>
      <c r="AF153" s="23" t="str">
        <f t="shared" si="19"/>
        <v>076000158000101</v>
      </c>
      <c r="AG153" s="28">
        <v>11412094.82</v>
      </c>
      <c r="AH153" s="28">
        <v>4392806.6500000004</v>
      </c>
      <c r="AI153" s="18" t="s">
        <v>1045</v>
      </c>
      <c r="AJ153" s="18" t="s">
        <v>597</v>
      </c>
      <c r="AK153" s="20" t="s">
        <v>1294</v>
      </c>
      <c r="AL153" s="20" t="s">
        <v>879</v>
      </c>
      <c r="AM153" s="29">
        <v>2021</v>
      </c>
    </row>
    <row r="154" spans="1:39" s="30" customFormat="1" ht="51" x14ac:dyDescent="0.2">
      <c r="A154" s="20" t="s">
        <v>337</v>
      </c>
      <c r="B154" s="18" t="s">
        <v>903</v>
      </c>
      <c r="C154" s="18" t="s">
        <v>1832</v>
      </c>
      <c r="D154" s="19" t="s">
        <v>1834</v>
      </c>
      <c r="E154" s="19" t="s">
        <v>1440</v>
      </c>
      <c r="F154" s="18" t="s">
        <v>479</v>
      </c>
      <c r="G154" s="18" t="s">
        <v>479</v>
      </c>
      <c r="H154" s="19">
        <v>3</v>
      </c>
      <c r="I154" s="21">
        <v>7</v>
      </c>
      <c r="J154" s="22" t="s">
        <v>1846</v>
      </c>
      <c r="K154" s="18" t="s">
        <v>454</v>
      </c>
      <c r="L154" s="20" t="s">
        <v>310</v>
      </c>
      <c r="M154" s="23">
        <v>0</v>
      </c>
      <c r="N154" s="23">
        <v>25</v>
      </c>
      <c r="O154" s="23">
        <v>25</v>
      </c>
      <c r="P154" s="24">
        <f t="shared" si="20"/>
        <v>50</v>
      </c>
      <c r="Q154" s="23">
        <v>25</v>
      </c>
      <c r="R154" s="23">
        <v>25</v>
      </c>
      <c r="S154" s="23">
        <v>100</v>
      </c>
      <c r="T154" s="23">
        <v>18.64</v>
      </c>
      <c r="U154" s="23">
        <v>25.48</v>
      </c>
      <c r="V154" s="23">
        <v>44.12</v>
      </c>
      <c r="W154" s="25">
        <f t="shared" si="21"/>
        <v>0.88239999999999996</v>
      </c>
      <c r="X154" s="26">
        <f t="shared" si="22"/>
        <v>0.88239999999999996</v>
      </c>
      <c r="Y154" s="27">
        <f t="shared" si="23"/>
        <v>0.88239999999999996</v>
      </c>
      <c r="Z154" s="24" t="str">
        <f t="shared" si="24"/>
        <v>85% a 100%</v>
      </c>
      <c r="AA154" s="28">
        <v>11611145.210000001</v>
      </c>
      <c r="AB154" s="28">
        <v>5122940.5599999996</v>
      </c>
      <c r="AC154" s="25">
        <f t="shared" si="25"/>
        <v>0.44120889605169267</v>
      </c>
      <c r="AD154" s="26">
        <f t="shared" si="26"/>
        <v>0.44120889605169267</v>
      </c>
      <c r="AE154" s="24" t="str">
        <f t="shared" si="27"/>
        <v>42,2% a 100%</v>
      </c>
      <c r="AF154" s="23" t="str">
        <f t="shared" si="19"/>
        <v>136000209000101</v>
      </c>
      <c r="AG154" s="28">
        <v>11611145.210000001</v>
      </c>
      <c r="AH154" s="28">
        <v>5122940.5600000005</v>
      </c>
      <c r="AI154" s="18" t="s">
        <v>89</v>
      </c>
      <c r="AJ154" s="18" t="s">
        <v>89</v>
      </c>
      <c r="AK154" s="20" t="s">
        <v>1024</v>
      </c>
      <c r="AL154" s="20" t="s">
        <v>1415</v>
      </c>
      <c r="AM154" s="29">
        <v>2021</v>
      </c>
    </row>
    <row r="155" spans="1:39" s="30" customFormat="1" ht="51" x14ac:dyDescent="0.2">
      <c r="A155" s="20" t="s">
        <v>419</v>
      </c>
      <c r="B155" s="18" t="s">
        <v>57</v>
      </c>
      <c r="C155" s="18" t="s">
        <v>1832</v>
      </c>
      <c r="D155" s="19" t="s">
        <v>1833</v>
      </c>
      <c r="E155" s="19" t="s">
        <v>1440</v>
      </c>
      <c r="F155" s="18" t="s">
        <v>479</v>
      </c>
      <c r="G155" s="18" t="s">
        <v>479</v>
      </c>
      <c r="H155" s="19">
        <v>3</v>
      </c>
      <c r="I155" s="21">
        <v>7</v>
      </c>
      <c r="J155" s="22" t="s">
        <v>1846</v>
      </c>
      <c r="K155" s="18" t="s">
        <v>454</v>
      </c>
      <c r="L155" s="20" t="s">
        <v>1489</v>
      </c>
      <c r="M155" s="23">
        <v>83</v>
      </c>
      <c r="N155" s="23">
        <v>25</v>
      </c>
      <c r="O155" s="23">
        <v>25</v>
      </c>
      <c r="P155" s="24">
        <f t="shared" si="20"/>
        <v>50</v>
      </c>
      <c r="Q155" s="23">
        <v>25</v>
      </c>
      <c r="R155" s="23">
        <v>25</v>
      </c>
      <c r="S155" s="23">
        <v>100</v>
      </c>
      <c r="T155" s="23">
        <v>20</v>
      </c>
      <c r="U155" s="23">
        <v>30</v>
      </c>
      <c r="V155" s="23">
        <v>50</v>
      </c>
      <c r="W155" s="25">
        <f t="shared" si="21"/>
        <v>1</v>
      </c>
      <c r="X155" s="26">
        <f t="shared" si="22"/>
        <v>1</v>
      </c>
      <c r="Y155" s="27">
        <f t="shared" si="23"/>
        <v>1</v>
      </c>
      <c r="Z155" s="24" t="str">
        <f t="shared" si="24"/>
        <v>85% a 100%</v>
      </c>
      <c r="AA155" s="28">
        <v>31537445.370000001</v>
      </c>
      <c r="AB155" s="28">
        <v>13259857.32</v>
      </c>
      <c r="AC155" s="25">
        <f t="shared" si="25"/>
        <v>0.42044804721607038</v>
      </c>
      <c r="AD155" s="26">
        <f t="shared" si="26"/>
        <v>0.42044804721607038</v>
      </c>
      <c r="AE155" s="24" t="str">
        <f t="shared" si="27"/>
        <v>34,7% a 42,1%</v>
      </c>
      <c r="AF155" s="23" t="str">
        <f t="shared" si="19"/>
        <v>106000107000101</v>
      </c>
      <c r="AG155" s="28">
        <v>31537445.370000001</v>
      </c>
      <c r="AH155" s="28">
        <v>13259857.320000002</v>
      </c>
      <c r="AI155" s="18" t="s">
        <v>1112</v>
      </c>
      <c r="AJ155" s="18" t="s">
        <v>1133</v>
      </c>
      <c r="AK155" s="20" t="s">
        <v>1566</v>
      </c>
      <c r="AL155" s="20" t="s">
        <v>1189</v>
      </c>
      <c r="AM155" s="29">
        <v>2021</v>
      </c>
    </row>
    <row r="156" spans="1:39" s="30" customFormat="1" ht="51" x14ac:dyDescent="0.2">
      <c r="A156" s="20" t="s">
        <v>1592</v>
      </c>
      <c r="B156" s="18" t="s">
        <v>1898</v>
      </c>
      <c r="C156" s="18" t="s">
        <v>1832</v>
      </c>
      <c r="D156" s="19" t="s">
        <v>1830</v>
      </c>
      <c r="E156" s="19" t="s">
        <v>1440</v>
      </c>
      <c r="F156" s="18" t="s">
        <v>479</v>
      </c>
      <c r="G156" s="18" t="s">
        <v>479</v>
      </c>
      <c r="H156" s="19">
        <v>3</v>
      </c>
      <c r="I156" s="21">
        <v>7</v>
      </c>
      <c r="J156" s="22" t="s">
        <v>1846</v>
      </c>
      <c r="K156" s="18" t="s">
        <v>132</v>
      </c>
      <c r="L156" s="20" t="s">
        <v>310</v>
      </c>
      <c r="M156" s="23">
        <v>100</v>
      </c>
      <c r="N156" s="23">
        <v>25</v>
      </c>
      <c r="O156" s="23">
        <v>25</v>
      </c>
      <c r="P156" s="24">
        <f t="shared" si="20"/>
        <v>50</v>
      </c>
      <c r="Q156" s="23">
        <v>25</v>
      </c>
      <c r="R156" s="23">
        <v>25</v>
      </c>
      <c r="S156" s="23">
        <v>100</v>
      </c>
      <c r="T156" s="23">
        <v>25</v>
      </c>
      <c r="U156" s="23">
        <v>19</v>
      </c>
      <c r="V156" s="23">
        <v>44</v>
      </c>
      <c r="W156" s="25">
        <f t="shared" si="21"/>
        <v>0.88</v>
      </c>
      <c r="X156" s="26">
        <f t="shared" si="22"/>
        <v>0.88</v>
      </c>
      <c r="Y156" s="27">
        <f t="shared" si="23"/>
        <v>0.88</v>
      </c>
      <c r="Z156" s="24" t="str">
        <f t="shared" si="24"/>
        <v>85% a 100%</v>
      </c>
      <c r="AA156" s="28">
        <v>5686294.6200000001</v>
      </c>
      <c r="AB156" s="28">
        <v>1968557.51</v>
      </c>
      <c r="AC156" s="25">
        <f t="shared" si="25"/>
        <v>0.34619337223156404</v>
      </c>
      <c r="AD156" s="26">
        <f t="shared" si="26"/>
        <v>0.34619337223156404</v>
      </c>
      <c r="AE156" s="24" t="str">
        <f t="shared" si="27"/>
        <v>0% a 34,69%</v>
      </c>
      <c r="AF156" s="23" t="str">
        <f t="shared" si="19"/>
        <v>126000138000101</v>
      </c>
      <c r="AG156" s="28">
        <v>5686294.620000001</v>
      </c>
      <c r="AH156" s="28">
        <v>1968557.5100000002</v>
      </c>
      <c r="AI156" s="18" t="s">
        <v>72</v>
      </c>
      <c r="AJ156" s="18" t="s">
        <v>334</v>
      </c>
      <c r="AK156" s="20" t="s">
        <v>273</v>
      </c>
      <c r="AL156" s="20" t="s">
        <v>311</v>
      </c>
      <c r="AM156" s="29">
        <v>2021</v>
      </c>
    </row>
    <row r="157" spans="1:39" s="30" customFormat="1" ht="51" x14ac:dyDescent="0.2">
      <c r="A157" s="20" t="s">
        <v>647</v>
      </c>
      <c r="B157" s="18" t="s">
        <v>720</v>
      </c>
      <c r="C157" s="18" t="s">
        <v>1832</v>
      </c>
      <c r="D157" s="19" t="s">
        <v>1833</v>
      </c>
      <c r="E157" s="19" t="s">
        <v>1440</v>
      </c>
      <c r="F157" s="18" t="s">
        <v>479</v>
      </c>
      <c r="G157" s="18" t="s">
        <v>479</v>
      </c>
      <c r="H157" s="19">
        <v>1</v>
      </c>
      <c r="I157" s="21">
        <v>1</v>
      </c>
      <c r="J157" s="22" t="s">
        <v>1840</v>
      </c>
      <c r="K157" s="18" t="s">
        <v>132</v>
      </c>
      <c r="L157" s="20" t="s">
        <v>205</v>
      </c>
      <c r="M157" s="23">
        <v>0</v>
      </c>
      <c r="N157" s="23">
        <v>25</v>
      </c>
      <c r="O157" s="23">
        <v>25</v>
      </c>
      <c r="P157" s="24">
        <f t="shared" si="20"/>
        <v>50</v>
      </c>
      <c r="Q157" s="23">
        <v>25</v>
      </c>
      <c r="R157" s="23">
        <v>25</v>
      </c>
      <c r="S157" s="23">
        <v>100</v>
      </c>
      <c r="T157" s="23">
        <v>25</v>
      </c>
      <c r="U157" s="23">
        <v>25</v>
      </c>
      <c r="V157" s="23">
        <v>50</v>
      </c>
      <c r="W157" s="25">
        <f t="shared" si="21"/>
        <v>1</v>
      </c>
      <c r="X157" s="26">
        <f t="shared" si="22"/>
        <v>1</v>
      </c>
      <c r="Y157" s="27">
        <f t="shared" si="23"/>
        <v>1</v>
      </c>
      <c r="Z157" s="24" t="str">
        <f t="shared" si="24"/>
        <v>85% a 100%</v>
      </c>
      <c r="AA157" s="28">
        <v>5217210.57</v>
      </c>
      <c r="AB157" s="28">
        <v>2344321.35</v>
      </c>
      <c r="AC157" s="25">
        <f t="shared" si="25"/>
        <v>0.44934382435708359</v>
      </c>
      <c r="AD157" s="26">
        <f t="shared" si="26"/>
        <v>0.44934382435708359</v>
      </c>
      <c r="AE157" s="24" t="str">
        <f t="shared" si="27"/>
        <v>42,2% a 100%</v>
      </c>
      <c r="AF157" s="23" t="str">
        <f t="shared" si="19"/>
        <v>086000083000101</v>
      </c>
      <c r="AG157" s="28">
        <v>5217210.57</v>
      </c>
      <c r="AH157" s="28">
        <v>2344321.3499999996</v>
      </c>
      <c r="AI157" s="18" t="s">
        <v>374</v>
      </c>
      <c r="AJ157" s="18" t="s">
        <v>1564</v>
      </c>
      <c r="AK157" s="20" t="s">
        <v>759</v>
      </c>
      <c r="AL157" s="20" t="s">
        <v>851</v>
      </c>
      <c r="AM157" s="29">
        <v>2021</v>
      </c>
    </row>
    <row r="158" spans="1:39" s="30" customFormat="1" ht="51" x14ac:dyDescent="0.2">
      <c r="A158" s="20" t="s">
        <v>730</v>
      </c>
      <c r="B158" s="18" t="s">
        <v>480</v>
      </c>
      <c r="C158" s="18" t="s">
        <v>1832</v>
      </c>
      <c r="D158" s="19" t="s">
        <v>1828</v>
      </c>
      <c r="E158" s="19" t="s">
        <v>1440</v>
      </c>
      <c r="F158" s="18" t="s">
        <v>479</v>
      </c>
      <c r="G158" s="18" t="s">
        <v>479</v>
      </c>
      <c r="H158" s="19">
        <v>3</v>
      </c>
      <c r="I158" s="21">
        <v>7</v>
      </c>
      <c r="J158" s="22" t="s">
        <v>1846</v>
      </c>
      <c r="K158" s="18" t="s">
        <v>132</v>
      </c>
      <c r="L158" s="20" t="s">
        <v>310</v>
      </c>
      <c r="M158" s="23">
        <v>96</v>
      </c>
      <c r="N158" s="23">
        <v>0.21</v>
      </c>
      <c r="O158" s="23">
        <v>0.26</v>
      </c>
      <c r="P158" s="24">
        <f t="shared" si="20"/>
        <v>0.47</v>
      </c>
      <c r="Q158" s="23">
        <v>0.25</v>
      </c>
      <c r="R158" s="23">
        <v>0.28000000000000003</v>
      </c>
      <c r="S158" s="23">
        <v>1</v>
      </c>
      <c r="T158" s="23">
        <v>0.22</v>
      </c>
      <c r="U158" s="23">
        <v>0.21</v>
      </c>
      <c r="V158" s="23">
        <v>0.43</v>
      </c>
      <c r="W158" s="25">
        <f t="shared" si="21"/>
        <v>0.91489361702127658</v>
      </c>
      <c r="X158" s="26">
        <f t="shared" si="22"/>
        <v>0.91489361702127658</v>
      </c>
      <c r="Y158" s="27">
        <f t="shared" si="23"/>
        <v>0.91489361702127658</v>
      </c>
      <c r="Z158" s="24" t="str">
        <f t="shared" si="24"/>
        <v>85% a 100%</v>
      </c>
      <c r="AA158" s="28">
        <v>3334732.82</v>
      </c>
      <c r="AB158" s="28">
        <v>1426988.7</v>
      </c>
      <c r="AC158" s="25">
        <f t="shared" si="25"/>
        <v>0.4279169507798829</v>
      </c>
      <c r="AD158" s="26">
        <f t="shared" si="26"/>
        <v>0.4279169507798829</v>
      </c>
      <c r="AE158" s="24" t="str">
        <f t="shared" si="27"/>
        <v>42,2% a 100%</v>
      </c>
      <c r="AF158" s="23" t="str">
        <f t="shared" si="19"/>
        <v>176000058000101</v>
      </c>
      <c r="AG158" s="28">
        <v>3334732.82</v>
      </c>
      <c r="AH158" s="28">
        <v>1426988.7000000002</v>
      </c>
      <c r="AI158" s="18" t="s">
        <v>346</v>
      </c>
      <c r="AJ158" s="18" t="s">
        <v>280</v>
      </c>
      <c r="AK158" s="20" t="s">
        <v>1165</v>
      </c>
      <c r="AL158" s="20" t="s">
        <v>417</v>
      </c>
      <c r="AM158" s="29">
        <v>2021</v>
      </c>
    </row>
    <row r="159" spans="1:39" s="30" customFormat="1" ht="76.5" x14ac:dyDescent="0.2">
      <c r="A159" s="20">
        <v>1768184680001</v>
      </c>
      <c r="B159" s="18" t="s">
        <v>26</v>
      </c>
      <c r="C159" s="18" t="s">
        <v>1827</v>
      </c>
      <c r="D159" s="19" t="s">
        <v>1828</v>
      </c>
      <c r="E159" s="19" t="s">
        <v>1057</v>
      </c>
      <c r="F159" s="18" t="s">
        <v>248</v>
      </c>
      <c r="G159" s="31" t="s">
        <v>1934</v>
      </c>
      <c r="H159" s="19">
        <v>1</v>
      </c>
      <c r="I159" s="21">
        <v>1</v>
      </c>
      <c r="J159" s="22" t="s">
        <v>1840</v>
      </c>
      <c r="K159" s="18" t="s">
        <v>838</v>
      </c>
      <c r="L159" s="18" t="s">
        <v>310</v>
      </c>
      <c r="M159" s="23">
        <v>25</v>
      </c>
      <c r="N159" s="23">
        <v>30</v>
      </c>
      <c r="O159" s="23">
        <v>15</v>
      </c>
      <c r="P159" s="24">
        <f t="shared" si="20"/>
        <v>45</v>
      </c>
      <c r="Q159" s="23">
        <v>30</v>
      </c>
      <c r="R159" s="23">
        <v>25</v>
      </c>
      <c r="S159" s="23">
        <v>100</v>
      </c>
      <c r="T159" s="23">
        <v>30</v>
      </c>
      <c r="U159" s="23">
        <v>15</v>
      </c>
      <c r="V159" s="23">
        <v>45</v>
      </c>
      <c r="W159" s="25">
        <f t="shared" si="21"/>
        <v>1</v>
      </c>
      <c r="X159" s="26">
        <f t="shared" si="22"/>
        <v>1</v>
      </c>
      <c r="Y159" s="27">
        <f t="shared" si="23"/>
        <v>1</v>
      </c>
      <c r="Z159" s="24" t="str">
        <f t="shared" si="24"/>
        <v>85% a 100%</v>
      </c>
      <c r="AA159" s="28">
        <v>3500155.63</v>
      </c>
      <c r="AB159" s="28">
        <v>1626157.19</v>
      </c>
      <c r="AC159" s="25">
        <f t="shared" si="25"/>
        <v>0.46459568142117152</v>
      </c>
      <c r="AD159" s="26">
        <f t="shared" si="26"/>
        <v>0.46459568142117152</v>
      </c>
      <c r="AE159" s="24" t="str">
        <f t="shared" si="27"/>
        <v>42,2% a 100%</v>
      </c>
      <c r="AF159" s="23" t="str">
        <f t="shared" si="19"/>
        <v>176818468000155</v>
      </c>
      <c r="AG159" s="28">
        <v>3500155.6300000004</v>
      </c>
      <c r="AH159" s="28">
        <v>1626157.1899999997</v>
      </c>
      <c r="AI159" s="18" t="s">
        <v>145</v>
      </c>
      <c r="AJ159" s="18" t="s">
        <v>808</v>
      </c>
      <c r="AK159" s="20" t="s">
        <v>1624</v>
      </c>
      <c r="AL159" s="20" t="s">
        <v>1558</v>
      </c>
      <c r="AM159" s="29">
        <v>2021</v>
      </c>
    </row>
    <row r="160" spans="1:39" s="30" customFormat="1" ht="127.5" x14ac:dyDescent="0.2">
      <c r="A160" s="20" t="s">
        <v>1536</v>
      </c>
      <c r="B160" s="18" t="s">
        <v>1224</v>
      </c>
      <c r="C160" s="18" t="s">
        <v>1943</v>
      </c>
      <c r="D160" s="19" t="s">
        <v>1828</v>
      </c>
      <c r="E160" s="19" t="s">
        <v>1057</v>
      </c>
      <c r="F160" s="18" t="s">
        <v>1302</v>
      </c>
      <c r="G160" s="31" t="s">
        <v>1934</v>
      </c>
      <c r="H160" s="19">
        <v>2</v>
      </c>
      <c r="I160" s="21">
        <v>5</v>
      </c>
      <c r="J160" s="22" t="s">
        <v>1844</v>
      </c>
      <c r="K160" s="18" t="s">
        <v>1500</v>
      </c>
      <c r="L160" s="18" t="s">
        <v>125</v>
      </c>
      <c r="M160" s="23">
        <v>1</v>
      </c>
      <c r="N160" s="23">
        <v>0.25</v>
      </c>
      <c r="O160" s="23">
        <v>0.25</v>
      </c>
      <c r="P160" s="24">
        <f t="shared" si="20"/>
        <v>0.5</v>
      </c>
      <c r="Q160" s="23">
        <v>0.25</v>
      </c>
      <c r="R160" s="23">
        <v>0.25</v>
      </c>
      <c r="S160" s="23">
        <v>1</v>
      </c>
      <c r="T160" s="23">
        <v>0.26</v>
      </c>
      <c r="U160" s="23">
        <v>0.47</v>
      </c>
      <c r="V160" s="23">
        <v>0.73</v>
      </c>
      <c r="W160" s="25">
        <f t="shared" si="21"/>
        <v>1.46</v>
      </c>
      <c r="X160" s="26">
        <f t="shared" si="22"/>
        <v>1.46</v>
      </c>
      <c r="Y160" s="27">
        <f t="shared" si="23"/>
        <v>1</v>
      </c>
      <c r="Z160" s="24" t="str">
        <f t="shared" si="24"/>
        <v>85% a 100%</v>
      </c>
      <c r="AA160" s="28">
        <v>10769065.130000001</v>
      </c>
      <c r="AB160" s="28">
        <v>5108892.79</v>
      </c>
      <c r="AC160" s="25">
        <f t="shared" si="25"/>
        <v>0.4744044843565729</v>
      </c>
      <c r="AD160" s="26">
        <f t="shared" si="26"/>
        <v>0.4744044843565729</v>
      </c>
      <c r="AE160" s="24" t="str">
        <f t="shared" si="27"/>
        <v>42,2% a 100%</v>
      </c>
      <c r="AF160" s="23" t="str">
        <f t="shared" si="19"/>
        <v>176819308000155</v>
      </c>
      <c r="AG160" s="28">
        <v>10769065.130000001</v>
      </c>
      <c r="AH160" s="28">
        <v>5108892.790000001</v>
      </c>
      <c r="AI160" s="18" t="s">
        <v>686</v>
      </c>
      <c r="AJ160" s="18" t="s">
        <v>70</v>
      </c>
      <c r="AK160" s="20" t="s">
        <v>756</v>
      </c>
      <c r="AL160" s="20" t="s">
        <v>938</v>
      </c>
      <c r="AM160" s="29">
        <v>2021</v>
      </c>
    </row>
    <row r="161" spans="1:39" s="30" customFormat="1" ht="331.5" x14ac:dyDescent="0.2">
      <c r="A161" s="20" t="s">
        <v>144</v>
      </c>
      <c r="B161" s="18" t="s">
        <v>1853</v>
      </c>
      <c r="C161" s="18" t="s">
        <v>1943</v>
      </c>
      <c r="D161" s="19" t="s">
        <v>1828</v>
      </c>
      <c r="E161" s="19" t="s">
        <v>1057</v>
      </c>
      <c r="F161" s="18" t="s">
        <v>988</v>
      </c>
      <c r="G161" s="31" t="s">
        <v>1934</v>
      </c>
      <c r="H161" s="19">
        <v>3</v>
      </c>
      <c r="I161" s="21">
        <v>7</v>
      </c>
      <c r="J161" s="22" t="s">
        <v>1846</v>
      </c>
      <c r="K161" s="18" t="s">
        <v>208</v>
      </c>
      <c r="L161" s="18" t="s">
        <v>205</v>
      </c>
      <c r="M161" s="23">
        <v>0</v>
      </c>
      <c r="N161" s="23">
        <v>31.11</v>
      </c>
      <c r="O161" s="23">
        <v>27.18</v>
      </c>
      <c r="P161" s="24">
        <f t="shared" si="20"/>
        <v>58.29</v>
      </c>
      <c r="Q161" s="23">
        <v>25.63</v>
      </c>
      <c r="R161" s="23">
        <v>16.079999999999998</v>
      </c>
      <c r="S161" s="23">
        <v>100</v>
      </c>
      <c r="T161" s="23">
        <v>30.78</v>
      </c>
      <c r="U161" s="23">
        <v>35.68</v>
      </c>
      <c r="V161" s="23">
        <v>66.459999999999994</v>
      </c>
      <c r="W161" s="25">
        <f t="shared" si="21"/>
        <v>1.1401612626522559</v>
      </c>
      <c r="X161" s="26">
        <f t="shared" si="22"/>
        <v>1.1401612626522559</v>
      </c>
      <c r="Y161" s="27">
        <f t="shared" si="23"/>
        <v>1</v>
      </c>
      <c r="Z161" s="24" t="str">
        <f t="shared" si="24"/>
        <v>85% a 100%</v>
      </c>
      <c r="AA161" s="28">
        <v>1253965.98</v>
      </c>
      <c r="AB161" s="28">
        <v>567824.41</v>
      </c>
      <c r="AC161" s="25">
        <f t="shared" si="25"/>
        <v>0.45282281900502597</v>
      </c>
      <c r="AD161" s="26">
        <f t="shared" si="26"/>
        <v>0.45282281900502597</v>
      </c>
      <c r="AE161" s="24" t="str">
        <f t="shared" si="27"/>
        <v>42,2% a 100%</v>
      </c>
      <c r="AF161" s="23" t="str">
        <f t="shared" si="19"/>
        <v>176817879000155</v>
      </c>
      <c r="AG161" s="28">
        <v>1054157.3800000001</v>
      </c>
      <c r="AH161" s="28">
        <v>501660.91000000003</v>
      </c>
      <c r="AI161" s="18" t="s">
        <v>509</v>
      </c>
      <c r="AJ161" s="18" t="s">
        <v>275</v>
      </c>
      <c r="AK161" s="20" t="s">
        <v>723</v>
      </c>
      <c r="AL161" s="20" t="s">
        <v>1212</v>
      </c>
      <c r="AM161" s="29">
        <v>2021</v>
      </c>
    </row>
    <row r="162" spans="1:39" s="30" customFormat="1" ht="127.5" x14ac:dyDescent="0.2">
      <c r="A162" s="20" t="s">
        <v>1466</v>
      </c>
      <c r="B162" s="18" t="s">
        <v>604</v>
      </c>
      <c r="C162" s="18" t="s">
        <v>1829</v>
      </c>
      <c r="D162" s="19" t="s">
        <v>1828</v>
      </c>
      <c r="E162" s="19" t="s">
        <v>1057</v>
      </c>
      <c r="F162" s="18" t="s">
        <v>1098</v>
      </c>
      <c r="G162" s="31" t="s">
        <v>1934</v>
      </c>
      <c r="H162" s="19">
        <v>2</v>
      </c>
      <c r="I162" s="21">
        <v>5</v>
      </c>
      <c r="J162" s="22" t="s">
        <v>1844</v>
      </c>
      <c r="K162" s="18" t="s">
        <v>1158</v>
      </c>
      <c r="L162" s="18" t="s">
        <v>310</v>
      </c>
      <c r="M162" s="23">
        <v>87.37</v>
      </c>
      <c r="N162" s="23">
        <v>25</v>
      </c>
      <c r="O162" s="23">
        <v>25</v>
      </c>
      <c r="P162" s="24">
        <f t="shared" si="20"/>
        <v>50</v>
      </c>
      <c r="Q162" s="23">
        <v>25</v>
      </c>
      <c r="R162" s="23">
        <v>25</v>
      </c>
      <c r="S162" s="23">
        <v>100</v>
      </c>
      <c r="T162" s="23">
        <v>21.02</v>
      </c>
      <c r="U162" s="23">
        <v>22.61</v>
      </c>
      <c r="V162" s="23">
        <v>43.63</v>
      </c>
      <c r="W162" s="25">
        <f t="shared" si="21"/>
        <v>0.87260000000000004</v>
      </c>
      <c r="X162" s="26">
        <f t="shared" si="22"/>
        <v>0.87260000000000004</v>
      </c>
      <c r="Y162" s="27">
        <f t="shared" si="23"/>
        <v>0.87260000000000004</v>
      </c>
      <c r="Z162" s="24" t="str">
        <f t="shared" si="24"/>
        <v>85% a 100%</v>
      </c>
      <c r="AA162" s="28">
        <v>1618553.3</v>
      </c>
      <c r="AB162" s="28">
        <v>651707.69999999995</v>
      </c>
      <c r="AC162" s="25">
        <f t="shared" si="25"/>
        <v>0.40264827855838908</v>
      </c>
      <c r="AD162" s="26">
        <f t="shared" si="26"/>
        <v>0.40264827855838908</v>
      </c>
      <c r="AE162" s="24" t="str">
        <f t="shared" si="27"/>
        <v>34,7% a 42,1%</v>
      </c>
      <c r="AF162" s="23" t="str">
        <f t="shared" si="19"/>
        <v>176818883000155</v>
      </c>
      <c r="AG162" s="28">
        <v>1618553.3</v>
      </c>
      <c r="AH162" s="28">
        <v>651707.70000000007</v>
      </c>
      <c r="AI162" s="18" t="s">
        <v>100</v>
      </c>
      <c r="AJ162" s="18" t="s">
        <v>285</v>
      </c>
      <c r="AK162" s="20" t="s">
        <v>1247</v>
      </c>
      <c r="AL162" s="20" t="s">
        <v>610</v>
      </c>
      <c r="AM162" s="29">
        <v>2021</v>
      </c>
    </row>
    <row r="163" spans="1:39" s="30" customFormat="1" ht="63.75" x14ac:dyDescent="0.2">
      <c r="A163" s="20" t="s">
        <v>1756</v>
      </c>
      <c r="B163" s="18" t="s">
        <v>1854</v>
      </c>
      <c r="C163" s="18" t="s">
        <v>1943</v>
      </c>
      <c r="D163" s="19" t="s">
        <v>1830</v>
      </c>
      <c r="E163" s="19" t="s">
        <v>1057</v>
      </c>
      <c r="F163" s="18" t="s">
        <v>458</v>
      </c>
      <c r="G163" s="31" t="s">
        <v>1934</v>
      </c>
      <c r="H163" s="19">
        <v>1</v>
      </c>
      <c r="I163" s="21">
        <v>3</v>
      </c>
      <c r="J163" s="22" t="s">
        <v>1842</v>
      </c>
      <c r="K163" s="18" t="s">
        <v>1737</v>
      </c>
      <c r="L163" s="18" t="s">
        <v>575</v>
      </c>
      <c r="M163" s="23">
        <v>0</v>
      </c>
      <c r="N163" s="23">
        <v>0.25</v>
      </c>
      <c r="O163" s="23">
        <v>0.25</v>
      </c>
      <c r="P163" s="24">
        <f t="shared" si="20"/>
        <v>0.5</v>
      </c>
      <c r="Q163" s="23">
        <v>0.25</v>
      </c>
      <c r="R163" s="23">
        <v>0.25</v>
      </c>
      <c r="S163" s="23">
        <v>1</v>
      </c>
      <c r="T163" s="23">
        <v>0.25</v>
      </c>
      <c r="U163" s="23">
        <v>0.25</v>
      </c>
      <c r="V163" s="23">
        <v>0.5</v>
      </c>
      <c r="W163" s="25">
        <f t="shared" si="21"/>
        <v>1</v>
      </c>
      <c r="X163" s="26">
        <f t="shared" si="22"/>
        <v>1</v>
      </c>
      <c r="Y163" s="27">
        <f t="shared" si="23"/>
        <v>1</v>
      </c>
      <c r="Z163" s="24" t="str">
        <f t="shared" si="24"/>
        <v>85% a 100%</v>
      </c>
      <c r="AA163" s="28">
        <v>4124364.79</v>
      </c>
      <c r="AB163" s="28">
        <v>1921535.69</v>
      </c>
      <c r="AC163" s="25">
        <f t="shared" si="25"/>
        <v>0.4658985778025711</v>
      </c>
      <c r="AD163" s="26">
        <f t="shared" si="26"/>
        <v>0.4658985778025711</v>
      </c>
      <c r="AE163" s="24" t="str">
        <f t="shared" si="27"/>
        <v>42,2% a 100%</v>
      </c>
      <c r="AF163" s="23" t="str">
        <f t="shared" si="19"/>
        <v>176816821000155</v>
      </c>
      <c r="AG163" s="28">
        <v>193417.55000000002</v>
      </c>
      <c r="AH163" s="28">
        <v>54195.520000000004</v>
      </c>
      <c r="AI163" s="18" t="s">
        <v>113</v>
      </c>
      <c r="AJ163" s="18" t="s">
        <v>1736</v>
      </c>
      <c r="AK163" s="20" t="s">
        <v>1663</v>
      </c>
      <c r="AL163" s="20" t="s">
        <v>542</v>
      </c>
      <c r="AM163" s="29">
        <v>2021</v>
      </c>
    </row>
    <row r="164" spans="1:39" s="30" customFormat="1" ht="51" x14ac:dyDescent="0.2">
      <c r="A164" s="20" t="s">
        <v>769</v>
      </c>
      <c r="B164" s="18" t="s">
        <v>1855</v>
      </c>
      <c r="C164" s="18" t="s">
        <v>1943</v>
      </c>
      <c r="D164" s="19" t="s">
        <v>1828</v>
      </c>
      <c r="E164" s="19" t="s">
        <v>1057</v>
      </c>
      <c r="F164" s="18" t="s">
        <v>1453</v>
      </c>
      <c r="G164" s="31" t="s">
        <v>1934</v>
      </c>
      <c r="H164" s="19">
        <v>3</v>
      </c>
      <c r="I164" s="21">
        <v>7</v>
      </c>
      <c r="J164" s="22" t="s">
        <v>1846</v>
      </c>
      <c r="K164" s="18" t="s">
        <v>461</v>
      </c>
      <c r="L164" s="18" t="s">
        <v>125</v>
      </c>
      <c r="M164" s="23">
        <v>86.42</v>
      </c>
      <c r="N164" s="23">
        <v>25</v>
      </c>
      <c r="O164" s="23">
        <v>25</v>
      </c>
      <c r="P164" s="24">
        <f t="shared" si="20"/>
        <v>50</v>
      </c>
      <c r="Q164" s="23">
        <v>25</v>
      </c>
      <c r="R164" s="23">
        <v>25</v>
      </c>
      <c r="S164" s="23">
        <v>100</v>
      </c>
      <c r="T164" s="23">
        <v>25</v>
      </c>
      <c r="U164" s="23">
        <v>17.36</v>
      </c>
      <c r="V164" s="23">
        <v>42.36</v>
      </c>
      <c r="W164" s="25">
        <f t="shared" si="21"/>
        <v>0.84719999999999995</v>
      </c>
      <c r="X164" s="26">
        <f t="shared" si="22"/>
        <v>0.84719999999999995</v>
      </c>
      <c r="Y164" s="27">
        <f t="shared" si="23"/>
        <v>0.84719999999999995</v>
      </c>
      <c r="Z164" s="24" t="str">
        <f t="shared" si="24"/>
        <v>70% a 84,99%</v>
      </c>
      <c r="AA164" s="28">
        <v>4204828.67</v>
      </c>
      <c r="AB164" s="28">
        <v>1965337.88</v>
      </c>
      <c r="AC164" s="25">
        <f t="shared" si="25"/>
        <v>0.46740022822380534</v>
      </c>
      <c r="AD164" s="26">
        <f t="shared" si="26"/>
        <v>0.46740022822380534</v>
      </c>
      <c r="AE164" s="24" t="str">
        <f t="shared" si="27"/>
        <v>42,2% a 100%</v>
      </c>
      <c r="AF164" s="23" t="str">
        <f t="shared" si="19"/>
        <v>176818190000155</v>
      </c>
      <c r="AG164" s="28">
        <v>4204828.67</v>
      </c>
      <c r="AH164" s="28">
        <v>1965337.8800000001</v>
      </c>
      <c r="AI164" s="18" t="s">
        <v>761</v>
      </c>
      <c r="AJ164" s="18" t="s">
        <v>665</v>
      </c>
      <c r="AK164" s="20" t="s">
        <v>429</v>
      </c>
      <c r="AL164" s="20" t="s">
        <v>245</v>
      </c>
      <c r="AM164" s="29">
        <v>2021</v>
      </c>
    </row>
    <row r="165" spans="1:39" s="30" customFormat="1" ht="51" x14ac:dyDescent="0.2">
      <c r="A165" s="20" t="s">
        <v>769</v>
      </c>
      <c r="B165" s="18" t="s">
        <v>1855</v>
      </c>
      <c r="C165" s="18" t="s">
        <v>1943</v>
      </c>
      <c r="D165" s="19" t="s">
        <v>1828</v>
      </c>
      <c r="E165" s="19" t="s">
        <v>320</v>
      </c>
      <c r="F165" s="18" t="s">
        <v>1300</v>
      </c>
      <c r="G165" s="31" t="s">
        <v>1934</v>
      </c>
      <c r="H165" s="19">
        <v>3</v>
      </c>
      <c r="I165" s="21">
        <v>7</v>
      </c>
      <c r="J165" s="22" t="s">
        <v>1846</v>
      </c>
      <c r="K165" s="18" t="s">
        <v>1438</v>
      </c>
      <c r="L165" s="18" t="s">
        <v>125</v>
      </c>
      <c r="M165" s="23">
        <v>83.63</v>
      </c>
      <c r="N165" s="23">
        <v>25</v>
      </c>
      <c r="O165" s="23">
        <v>25</v>
      </c>
      <c r="P165" s="24">
        <f t="shared" si="20"/>
        <v>50</v>
      </c>
      <c r="Q165" s="23">
        <v>25</v>
      </c>
      <c r="R165" s="23">
        <v>25</v>
      </c>
      <c r="S165" s="23">
        <v>100</v>
      </c>
      <c r="T165" s="23">
        <v>25</v>
      </c>
      <c r="U165" s="23">
        <v>23.35</v>
      </c>
      <c r="V165" s="23">
        <v>48.35</v>
      </c>
      <c r="W165" s="25">
        <f t="shared" si="21"/>
        <v>0.96700000000000008</v>
      </c>
      <c r="X165" s="26">
        <f t="shared" si="22"/>
        <v>0.96700000000000008</v>
      </c>
      <c r="Y165" s="27">
        <f t="shared" si="23"/>
        <v>0.96700000000000008</v>
      </c>
      <c r="Z165" s="24" t="str">
        <f t="shared" si="24"/>
        <v>85% a 100%</v>
      </c>
      <c r="AA165" s="28">
        <v>2417434.9500000002</v>
      </c>
      <c r="AB165" s="28">
        <v>1133844.9099999999</v>
      </c>
      <c r="AC165" s="25">
        <f t="shared" si="25"/>
        <v>0.46902809525443478</v>
      </c>
      <c r="AD165" s="26">
        <f t="shared" si="26"/>
        <v>0.46902809525443478</v>
      </c>
      <c r="AE165" s="24" t="str">
        <f t="shared" si="27"/>
        <v>42,2% a 100%</v>
      </c>
      <c r="AF165" s="23" t="str">
        <f t="shared" si="19"/>
        <v>176818190000156</v>
      </c>
      <c r="AG165" s="28">
        <v>2417434.9500000002</v>
      </c>
      <c r="AH165" s="28">
        <v>1133844.9099999999</v>
      </c>
      <c r="AI165" s="18" t="s">
        <v>1074</v>
      </c>
      <c r="AJ165" s="18" t="s">
        <v>1636</v>
      </c>
      <c r="AK165" s="20" t="s">
        <v>429</v>
      </c>
      <c r="AL165" s="20" t="s">
        <v>245</v>
      </c>
      <c r="AM165" s="29">
        <v>2021</v>
      </c>
    </row>
    <row r="166" spans="1:39" s="30" customFormat="1" ht="51" x14ac:dyDescent="0.2">
      <c r="A166" s="20" t="s">
        <v>1049</v>
      </c>
      <c r="B166" s="18" t="s">
        <v>1856</v>
      </c>
      <c r="C166" s="18" t="s">
        <v>1827</v>
      </c>
      <c r="D166" s="19" t="s">
        <v>1831</v>
      </c>
      <c r="E166" s="19" t="s">
        <v>1057</v>
      </c>
      <c r="F166" s="18" t="s">
        <v>815</v>
      </c>
      <c r="G166" s="31" t="s">
        <v>1934</v>
      </c>
      <c r="H166" s="19">
        <v>1</v>
      </c>
      <c r="I166" s="21">
        <v>1</v>
      </c>
      <c r="J166" s="22" t="s">
        <v>1840</v>
      </c>
      <c r="K166" s="18" t="s">
        <v>167</v>
      </c>
      <c r="L166" s="18" t="s">
        <v>205</v>
      </c>
      <c r="M166" s="23">
        <v>0</v>
      </c>
      <c r="N166" s="23">
        <v>0.21</v>
      </c>
      <c r="O166" s="23">
        <v>0.24</v>
      </c>
      <c r="P166" s="24">
        <f t="shared" si="20"/>
        <v>0.44999999999999996</v>
      </c>
      <c r="Q166" s="23">
        <v>0.24</v>
      </c>
      <c r="R166" s="23">
        <v>0.31</v>
      </c>
      <c r="S166" s="23">
        <v>1</v>
      </c>
      <c r="T166" s="23">
        <v>0.23</v>
      </c>
      <c r="U166" s="23">
        <v>0.24</v>
      </c>
      <c r="V166" s="23">
        <v>0.47</v>
      </c>
      <c r="W166" s="25">
        <f t="shared" si="21"/>
        <v>1.0444444444444445</v>
      </c>
      <c r="X166" s="26">
        <f t="shared" si="22"/>
        <v>1.0444444444444445</v>
      </c>
      <c r="Y166" s="27">
        <f t="shared" si="23"/>
        <v>1</v>
      </c>
      <c r="Z166" s="24" t="str">
        <f t="shared" si="24"/>
        <v>85% a 100%</v>
      </c>
      <c r="AA166" s="28">
        <v>10049569.16</v>
      </c>
      <c r="AB166" s="28">
        <v>4640514.82</v>
      </c>
      <c r="AC166" s="25">
        <f t="shared" si="25"/>
        <v>0.46176256375949953</v>
      </c>
      <c r="AD166" s="26">
        <f t="shared" si="26"/>
        <v>0.46176256375949953</v>
      </c>
      <c r="AE166" s="24" t="str">
        <f t="shared" si="27"/>
        <v>42,2% a 100%</v>
      </c>
      <c r="AF166" s="23" t="str">
        <f t="shared" si="19"/>
        <v>176816953000155</v>
      </c>
      <c r="AG166" s="28">
        <v>10049569.159999998</v>
      </c>
      <c r="AH166" s="28">
        <v>4640514.8200000012</v>
      </c>
      <c r="AI166" s="18" t="s">
        <v>133</v>
      </c>
      <c r="AJ166" s="18" t="s">
        <v>1222</v>
      </c>
      <c r="AK166" s="20" t="s">
        <v>1255</v>
      </c>
      <c r="AL166" s="20" t="s">
        <v>1319</v>
      </c>
      <c r="AM166" s="29">
        <v>2021</v>
      </c>
    </row>
    <row r="167" spans="1:39" s="30" customFormat="1" ht="63.75" x14ac:dyDescent="0.2">
      <c r="A167" s="20" t="s">
        <v>861</v>
      </c>
      <c r="B167" s="18" t="s">
        <v>1857</v>
      </c>
      <c r="C167" s="18" t="s">
        <v>1943</v>
      </c>
      <c r="D167" s="19" t="s">
        <v>1828</v>
      </c>
      <c r="E167" s="19" t="s">
        <v>1057</v>
      </c>
      <c r="F167" s="18" t="s">
        <v>490</v>
      </c>
      <c r="G167" s="31" t="s">
        <v>1934</v>
      </c>
      <c r="H167" s="19">
        <v>1</v>
      </c>
      <c r="I167" s="21">
        <v>1</v>
      </c>
      <c r="J167" s="22" t="s">
        <v>1840</v>
      </c>
      <c r="K167" s="18" t="s">
        <v>802</v>
      </c>
      <c r="L167" s="18" t="s">
        <v>310</v>
      </c>
      <c r="M167" s="23">
        <v>78</v>
      </c>
      <c r="N167" s="23">
        <v>7.65</v>
      </c>
      <c r="O167" s="23">
        <v>37.97</v>
      </c>
      <c r="P167" s="24">
        <f t="shared" si="20"/>
        <v>45.62</v>
      </c>
      <c r="Q167" s="23">
        <v>26.26</v>
      </c>
      <c r="R167" s="23">
        <v>28.12</v>
      </c>
      <c r="S167" s="23">
        <v>100</v>
      </c>
      <c r="T167" s="23">
        <v>7.33</v>
      </c>
      <c r="U167" s="23">
        <v>30.11</v>
      </c>
      <c r="V167" s="23">
        <v>37.44</v>
      </c>
      <c r="W167" s="25">
        <f t="shared" si="21"/>
        <v>0.82069267864971507</v>
      </c>
      <c r="X167" s="26">
        <f t="shared" si="22"/>
        <v>0.82069267864971507</v>
      </c>
      <c r="Y167" s="27">
        <f t="shared" si="23"/>
        <v>0.82069267864971507</v>
      </c>
      <c r="Z167" s="24" t="str">
        <f t="shared" si="24"/>
        <v>70% a 84,99%</v>
      </c>
      <c r="AA167" s="28">
        <v>943707.51</v>
      </c>
      <c r="AB167" s="28">
        <v>284106.98</v>
      </c>
      <c r="AC167" s="25">
        <f t="shared" si="25"/>
        <v>0.30105406282079916</v>
      </c>
      <c r="AD167" s="26">
        <f t="shared" si="26"/>
        <v>0.30105406282079916</v>
      </c>
      <c r="AE167" s="24" t="str">
        <f t="shared" si="27"/>
        <v>0% a 34,69%</v>
      </c>
      <c r="AF167" s="23" t="str">
        <f t="shared" si="19"/>
        <v>176815965000155</v>
      </c>
      <c r="AG167" s="28"/>
      <c r="AH167" s="28"/>
      <c r="AI167" s="18" t="s">
        <v>506</v>
      </c>
      <c r="AJ167" s="18" t="s">
        <v>1570</v>
      </c>
      <c r="AK167" s="20" t="s">
        <v>1557</v>
      </c>
      <c r="AL167" s="20" t="s">
        <v>9</v>
      </c>
      <c r="AM167" s="29">
        <v>2021</v>
      </c>
    </row>
    <row r="168" spans="1:39" s="30" customFormat="1" ht="89.25" x14ac:dyDescent="0.2">
      <c r="A168" s="20" t="s">
        <v>1320</v>
      </c>
      <c r="B168" s="18" t="s">
        <v>1281</v>
      </c>
      <c r="C168" s="18" t="s">
        <v>1943</v>
      </c>
      <c r="D168" s="19" t="s">
        <v>1833</v>
      </c>
      <c r="E168" s="19" t="s">
        <v>404</v>
      </c>
      <c r="F168" s="18" t="s">
        <v>893</v>
      </c>
      <c r="G168" s="31" t="s">
        <v>1934</v>
      </c>
      <c r="H168" s="19">
        <v>2</v>
      </c>
      <c r="I168" s="21">
        <v>5</v>
      </c>
      <c r="J168" s="22" t="s">
        <v>1844</v>
      </c>
      <c r="K168" s="18" t="s">
        <v>1926</v>
      </c>
      <c r="L168" s="18" t="s">
        <v>1577</v>
      </c>
      <c r="M168" s="23">
        <v>0</v>
      </c>
      <c r="N168" s="23">
        <v>19850</v>
      </c>
      <c r="O168" s="23">
        <v>73950</v>
      </c>
      <c r="P168" s="24">
        <f t="shared" si="20"/>
        <v>93800</v>
      </c>
      <c r="Q168" s="23">
        <v>63900</v>
      </c>
      <c r="R168" s="23">
        <v>93500</v>
      </c>
      <c r="S168" s="23">
        <v>251200</v>
      </c>
      <c r="T168" s="23">
        <v>35618</v>
      </c>
      <c r="U168" s="23">
        <v>94844</v>
      </c>
      <c r="V168" s="23">
        <v>130462</v>
      </c>
      <c r="W168" s="25">
        <f t="shared" si="21"/>
        <v>1.3908528784648189</v>
      </c>
      <c r="X168" s="26">
        <f t="shared" si="22"/>
        <v>1.3908528784648189</v>
      </c>
      <c r="Y168" s="27">
        <f t="shared" si="23"/>
        <v>1</v>
      </c>
      <c r="Z168" s="24" t="str">
        <f t="shared" si="24"/>
        <v>85% a 100%</v>
      </c>
      <c r="AA168" s="28">
        <v>3528623.22</v>
      </c>
      <c r="AB168" s="28">
        <v>1516610.19</v>
      </c>
      <c r="AC168" s="25">
        <f t="shared" si="25"/>
        <v>0.42980224734790468</v>
      </c>
      <c r="AD168" s="26">
        <f t="shared" si="26"/>
        <v>0.42980224734790468</v>
      </c>
      <c r="AE168" s="24" t="str">
        <f t="shared" si="27"/>
        <v>42,2% a 100%</v>
      </c>
      <c r="AF168" s="23" t="str">
        <f t="shared" si="19"/>
        <v>086001012000177</v>
      </c>
      <c r="AG168" s="28">
        <v>3528623.22</v>
      </c>
      <c r="AH168" s="28">
        <v>1516610.1900000002</v>
      </c>
      <c r="AI168" s="18" t="s">
        <v>422</v>
      </c>
      <c r="AJ168" s="18" t="s">
        <v>586</v>
      </c>
      <c r="AK168" s="20" t="s">
        <v>1246</v>
      </c>
      <c r="AL168" s="20" t="s">
        <v>1531</v>
      </c>
      <c r="AM168" s="29">
        <v>2021</v>
      </c>
    </row>
    <row r="169" spans="1:39" s="30" customFormat="1" ht="127.5" x14ac:dyDescent="0.2">
      <c r="A169" s="20" t="s">
        <v>69</v>
      </c>
      <c r="B169" s="18" t="s">
        <v>239</v>
      </c>
      <c r="C169" s="18" t="s">
        <v>1943</v>
      </c>
      <c r="D169" s="19" t="s">
        <v>1831</v>
      </c>
      <c r="E169" s="19" t="s">
        <v>404</v>
      </c>
      <c r="F169" s="18" t="s">
        <v>893</v>
      </c>
      <c r="G169" s="31" t="s">
        <v>1934</v>
      </c>
      <c r="H169" s="19">
        <v>2</v>
      </c>
      <c r="I169" s="21">
        <v>5</v>
      </c>
      <c r="J169" s="22" t="s">
        <v>1844</v>
      </c>
      <c r="K169" s="18" t="s">
        <v>132</v>
      </c>
      <c r="L169" s="18" t="s">
        <v>310</v>
      </c>
      <c r="M169" s="23">
        <v>0</v>
      </c>
      <c r="N169" s="23">
        <v>25</v>
      </c>
      <c r="O169" s="23">
        <v>25</v>
      </c>
      <c r="P169" s="24">
        <f t="shared" si="20"/>
        <v>50</v>
      </c>
      <c r="Q169" s="23">
        <v>25</v>
      </c>
      <c r="R169" s="23">
        <v>25</v>
      </c>
      <c r="S169" s="23">
        <v>100</v>
      </c>
      <c r="T169" s="23">
        <v>25</v>
      </c>
      <c r="U169" s="23">
        <v>0</v>
      </c>
      <c r="V169" s="23">
        <v>25</v>
      </c>
      <c r="W169" s="25">
        <f t="shared" si="21"/>
        <v>0.5</v>
      </c>
      <c r="X169" s="26">
        <f t="shared" si="22"/>
        <v>0.5</v>
      </c>
      <c r="Y169" s="27">
        <f t="shared" si="23"/>
        <v>0.5</v>
      </c>
      <c r="Z169" s="24" t="str">
        <f t="shared" si="24"/>
        <v>0% a 69,99%</v>
      </c>
      <c r="AA169" s="28">
        <v>979895</v>
      </c>
      <c r="AB169" s="28">
        <v>0</v>
      </c>
      <c r="AC169" s="25">
        <f t="shared" si="25"/>
        <v>0</v>
      </c>
      <c r="AD169" s="26">
        <f t="shared" si="26"/>
        <v>0</v>
      </c>
      <c r="AE169" s="24" t="str">
        <f t="shared" si="27"/>
        <v>0% a 34,69%</v>
      </c>
      <c r="AF169" s="23" t="str">
        <f t="shared" si="19"/>
        <v>096851111000177</v>
      </c>
      <c r="AG169" s="28"/>
      <c r="AH169" s="28"/>
      <c r="AI169" s="18" t="s">
        <v>86</v>
      </c>
      <c r="AJ169" s="18" t="s">
        <v>703</v>
      </c>
      <c r="AK169" s="20" t="s">
        <v>976</v>
      </c>
      <c r="AL169" s="20" t="s">
        <v>291</v>
      </c>
      <c r="AM169" s="29">
        <v>2021</v>
      </c>
    </row>
    <row r="170" spans="1:39" s="30" customFormat="1" ht="89.25" x14ac:dyDescent="0.2">
      <c r="A170" s="20" t="s">
        <v>1770</v>
      </c>
      <c r="B170" s="18" t="s">
        <v>82</v>
      </c>
      <c r="C170" s="18" t="s">
        <v>1943</v>
      </c>
      <c r="D170" s="19" t="s">
        <v>1834</v>
      </c>
      <c r="E170" s="19" t="s">
        <v>404</v>
      </c>
      <c r="F170" s="18" t="s">
        <v>893</v>
      </c>
      <c r="G170" s="31" t="s">
        <v>1934</v>
      </c>
      <c r="H170" s="19">
        <v>2</v>
      </c>
      <c r="I170" s="21">
        <v>5</v>
      </c>
      <c r="J170" s="22" t="s">
        <v>1844</v>
      </c>
      <c r="K170" s="18" t="s">
        <v>1265</v>
      </c>
      <c r="L170" s="18" t="s">
        <v>138</v>
      </c>
      <c r="M170" s="23">
        <v>0</v>
      </c>
      <c r="N170" s="23">
        <v>15000</v>
      </c>
      <c r="O170" s="23">
        <v>15000</v>
      </c>
      <c r="P170" s="24">
        <f t="shared" si="20"/>
        <v>30000</v>
      </c>
      <c r="Q170" s="23">
        <v>15000</v>
      </c>
      <c r="R170" s="23">
        <v>15000</v>
      </c>
      <c r="S170" s="23">
        <v>60000</v>
      </c>
      <c r="T170" s="23">
        <v>20526.990000000002</v>
      </c>
      <c r="U170" s="23">
        <v>25255.82</v>
      </c>
      <c r="V170" s="23">
        <v>45782.81</v>
      </c>
      <c r="W170" s="25">
        <f t="shared" si="21"/>
        <v>1.5260936666666667</v>
      </c>
      <c r="X170" s="26">
        <f t="shared" si="22"/>
        <v>1.5260936666666667</v>
      </c>
      <c r="Y170" s="27">
        <f t="shared" si="23"/>
        <v>1</v>
      </c>
      <c r="Z170" s="24" t="str">
        <f t="shared" si="24"/>
        <v>85% a 100%</v>
      </c>
      <c r="AA170" s="28">
        <v>1549188.96</v>
      </c>
      <c r="AB170" s="28">
        <v>745178.39</v>
      </c>
      <c r="AC170" s="25">
        <f t="shared" si="25"/>
        <v>0.48101194188732149</v>
      </c>
      <c r="AD170" s="26">
        <f t="shared" si="26"/>
        <v>0.48101194188732149</v>
      </c>
      <c r="AE170" s="24" t="str">
        <f t="shared" si="27"/>
        <v>42,2% a 100%</v>
      </c>
      <c r="AF170" s="23" t="str">
        <f t="shared" si="19"/>
        <v>136003402000177</v>
      </c>
      <c r="AG170" s="28">
        <v>1549188.96</v>
      </c>
      <c r="AH170" s="28">
        <v>745178.39</v>
      </c>
      <c r="AI170" s="18" t="s">
        <v>955</v>
      </c>
      <c r="AJ170" s="18" t="s">
        <v>816</v>
      </c>
      <c r="AK170" s="20" t="s">
        <v>1337</v>
      </c>
      <c r="AL170" s="20" t="s">
        <v>96</v>
      </c>
      <c r="AM170" s="29">
        <v>2021</v>
      </c>
    </row>
    <row r="171" spans="1:39" s="30" customFormat="1" ht="89.25" x14ac:dyDescent="0.2">
      <c r="A171" s="20" t="s">
        <v>849</v>
      </c>
      <c r="B171" s="18" t="s">
        <v>555</v>
      </c>
      <c r="C171" s="18" t="s">
        <v>1943</v>
      </c>
      <c r="D171" s="19" t="s">
        <v>1835</v>
      </c>
      <c r="E171" s="19" t="s">
        <v>404</v>
      </c>
      <c r="F171" s="18" t="s">
        <v>893</v>
      </c>
      <c r="G171" s="31" t="s">
        <v>1934</v>
      </c>
      <c r="H171" s="19">
        <v>2</v>
      </c>
      <c r="I171" s="21">
        <v>5</v>
      </c>
      <c r="J171" s="22" t="s">
        <v>1844</v>
      </c>
      <c r="K171" s="18" t="s">
        <v>1662</v>
      </c>
      <c r="L171" s="18" t="s">
        <v>646</v>
      </c>
      <c r="M171" s="23">
        <v>330.42</v>
      </c>
      <c r="N171" s="23">
        <v>70.78</v>
      </c>
      <c r="O171" s="23">
        <v>71.64</v>
      </c>
      <c r="P171" s="24">
        <f t="shared" si="20"/>
        <v>142.42000000000002</v>
      </c>
      <c r="Q171" s="23">
        <v>72.5</v>
      </c>
      <c r="R171" s="23">
        <v>73.37</v>
      </c>
      <c r="S171" s="23">
        <v>288.29000000000002</v>
      </c>
      <c r="T171" s="23">
        <v>113.35</v>
      </c>
      <c r="U171" s="23">
        <v>111.4</v>
      </c>
      <c r="V171" s="23">
        <v>224.75</v>
      </c>
      <c r="W171" s="25">
        <f t="shared" si="21"/>
        <v>1.5780789214997892</v>
      </c>
      <c r="X171" s="26">
        <f t="shared" si="22"/>
        <v>1.5780789214997892</v>
      </c>
      <c r="Y171" s="27">
        <f t="shared" si="23"/>
        <v>1</v>
      </c>
      <c r="Z171" s="24" t="str">
        <f t="shared" si="24"/>
        <v>85% a 100%</v>
      </c>
      <c r="AA171" s="28">
        <v>337176.69</v>
      </c>
      <c r="AB171" s="28">
        <v>164010.67000000001</v>
      </c>
      <c r="AC171" s="25">
        <f t="shared" si="25"/>
        <v>0.48642351284722563</v>
      </c>
      <c r="AD171" s="26">
        <f t="shared" si="26"/>
        <v>0.48642351284722563</v>
      </c>
      <c r="AE171" s="24" t="str">
        <f t="shared" si="27"/>
        <v>42,2% a 100%</v>
      </c>
      <c r="AF171" s="23" t="str">
        <f t="shared" si="19"/>
        <v>076002606000177</v>
      </c>
      <c r="AG171" s="28">
        <v>337176.69000000006</v>
      </c>
      <c r="AH171" s="28">
        <v>164010.67000000001</v>
      </c>
      <c r="AI171" s="18" t="s">
        <v>507</v>
      </c>
      <c r="AJ171" s="18" t="s">
        <v>456</v>
      </c>
      <c r="AK171" s="20" t="s">
        <v>1205</v>
      </c>
      <c r="AL171" s="20" t="s">
        <v>536</v>
      </c>
      <c r="AM171" s="29">
        <v>2021</v>
      </c>
    </row>
    <row r="172" spans="1:39" s="30" customFormat="1" ht="76.5" x14ac:dyDescent="0.2">
      <c r="A172" s="20" t="s">
        <v>1220</v>
      </c>
      <c r="B172" s="18" t="s">
        <v>198</v>
      </c>
      <c r="C172" s="18" t="s">
        <v>1827</v>
      </c>
      <c r="D172" s="19" t="s">
        <v>1828</v>
      </c>
      <c r="E172" s="19" t="s">
        <v>413</v>
      </c>
      <c r="F172" s="18" t="s">
        <v>801</v>
      </c>
      <c r="G172" s="31" t="s">
        <v>1934</v>
      </c>
      <c r="H172" s="19">
        <v>1</v>
      </c>
      <c r="I172" s="21">
        <v>2</v>
      </c>
      <c r="J172" s="22" t="s">
        <v>1841</v>
      </c>
      <c r="K172" s="18" t="s">
        <v>795</v>
      </c>
      <c r="L172" s="18" t="s">
        <v>138</v>
      </c>
      <c r="M172" s="23">
        <v>0</v>
      </c>
      <c r="N172" s="23">
        <v>765649</v>
      </c>
      <c r="O172" s="23">
        <v>922940</v>
      </c>
      <c r="P172" s="24">
        <f t="shared" si="20"/>
        <v>1688589</v>
      </c>
      <c r="Q172" s="23">
        <v>935098</v>
      </c>
      <c r="R172" s="23">
        <v>924619</v>
      </c>
      <c r="S172" s="23">
        <v>3548306</v>
      </c>
      <c r="T172" s="23">
        <v>679450</v>
      </c>
      <c r="U172" s="23">
        <v>954336</v>
      </c>
      <c r="V172" s="23">
        <v>1633786</v>
      </c>
      <c r="W172" s="25">
        <f t="shared" si="21"/>
        <v>0.96754509238186437</v>
      </c>
      <c r="X172" s="26">
        <f t="shared" si="22"/>
        <v>0.96754509238186437</v>
      </c>
      <c r="Y172" s="27">
        <f t="shared" si="23"/>
        <v>0.96754509238186437</v>
      </c>
      <c r="Z172" s="24" t="str">
        <f t="shared" si="24"/>
        <v>85% a 100%</v>
      </c>
      <c r="AA172" s="28">
        <v>6105033.1100000003</v>
      </c>
      <c r="AB172" s="28">
        <v>2446531.85</v>
      </c>
      <c r="AC172" s="25">
        <f t="shared" si="25"/>
        <v>0.40074014438883199</v>
      </c>
      <c r="AD172" s="26">
        <f t="shared" si="26"/>
        <v>0.40074014438883199</v>
      </c>
      <c r="AE172" s="24" t="str">
        <f t="shared" si="27"/>
        <v>34,7% a 42,1%</v>
      </c>
      <c r="AF172" s="23" t="str">
        <f t="shared" si="19"/>
        <v>176000589000179</v>
      </c>
      <c r="AG172" s="28">
        <v>2796555.3600000003</v>
      </c>
      <c r="AH172" s="28">
        <v>1077672.42</v>
      </c>
      <c r="AI172" s="18" t="s">
        <v>677</v>
      </c>
      <c r="AJ172" s="18" t="s">
        <v>353</v>
      </c>
      <c r="AK172" s="20" t="s">
        <v>1518</v>
      </c>
      <c r="AL172" s="20" t="s">
        <v>1504</v>
      </c>
      <c r="AM172" s="29">
        <v>2021</v>
      </c>
    </row>
    <row r="173" spans="1:39" s="30" customFormat="1" ht="165.75" x14ac:dyDescent="0.2">
      <c r="A173" s="20" t="s">
        <v>895</v>
      </c>
      <c r="B173" s="18" t="s">
        <v>169</v>
      </c>
      <c r="C173" s="18" t="s">
        <v>1832</v>
      </c>
      <c r="D173" s="19" t="s">
        <v>1836</v>
      </c>
      <c r="E173" s="19" t="s">
        <v>413</v>
      </c>
      <c r="F173" s="18" t="s">
        <v>261</v>
      </c>
      <c r="G173" s="31" t="s">
        <v>1934</v>
      </c>
      <c r="H173" s="19">
        <v>1</v>
      </c>
      <c r="I173" s="21">
        <v>2</v>
      </c>
      <c r="J173" s="22" t="s">
        <v>1841</v>
      </c>
      <c r="K173" s="31" t="s">
        <v>1927</v>
      </c>
      <c r="L173" s="31" t="s">
        <v>115</v>
      </c>
      <c r="M173" s="23">
        <v>33300</v>
      </c>
      <c r="N173" s="23">
        <v>3000</v>
      </c>
      <c r="O173" s="23">
        <v>3000</v>
      </c>
      <c r="P173" s="24">
        <f t="shared" si="20"/>
        <v>6000</v>
      </c>
      <c r="Q173" s="23">
        <v>3000</v>
      </c>
      <c r="R173" s="23">
        <v>3000</v>
      </c>
      <c r="S173" s="23">
        <v>12000</v>
      </c>
      <c r="T173" s="23">
        <v>3000</v>
      </c>
      <c r="U173" s="23">
        <v>3000</v>
      </c>
      <c r="V173" s="23">
        <v>6000</v>
      </c>
      <c r="W173" s="25">
        <f t="shared" si="21"/>
        <v>1</v>
      </c>
      <c r="X173" s="26">
        <f t="shared" si="22"/>
        <v>1</v>
      </c>
      <c r="Y173" s="27">
        <f t="shared" si="23"/>
        <v>1</v>
      </c>
      <c r="Z173" s="24" t="str">
        <f t="shared" si="24"/>
        <v>85% a 100%</v>
      </c>
      <c r="AA173" s="28">
        <v>68776.039999999994</v>
      </c>
      <c r="AB173" s="28">
        <v>27100.26</v>
      </c>
      <c r="AC173" s="25">
        <f t="shared" si="25"/>
        <v>0.39403635335794268</v>
      </c>
      <c r="AD173" s="26">
        <f t="shared" si="26"/>
        <v>0.39403635335794268</v>
      </c>
      <c r="AE173" s="24" t="str">
        <f t="shared" si="27"/>
        <v>34,7% a 42,1%</v>
      </c>
      <c r="AF173" s="23" t="str">
        <f t="shared" si="19"/>
        <v>186000161000179</v>
      </c>
      <c r="AG173" s="28">
        <v>68776.039999999994</v>
      </c>
      <c r="AH173" s="28">
        <v>27100.26</v>
      </c>
      <c r="AI173" s="18" t="s">
        <v>1574</v>
      </c>
      <c r="AJ173" s="18" t="s">
        <v>1448</v>
      </c>
      <c r="AK173" s="20" t="s">
        <v>1287</v>
      </c>
      <c r="AL173" s="20" t="s">
        <v>589</v>
      </c>
      <c r="AM173" s="29">
        <v>2021</v>
      </c>
    </row>
    <row r="174" spans="1:39" s="30" customFormat="1" ht="51" x14ac:dyDescent="0.2">
      <c r="A174" s="20" t="s">
        <v>1088</v>
      </c>
      <c r="B174" s="18" t="s">
        <v>1693</v>
      </c>
      <c r="C174" s="18" t="s">
        <v>1832</v>
      </c>
      <c r="D174" s="19" t="s">
        <v>1828</v>
      </c>
      <c r="E174" s="19" t="s">
        <v>919</v>
      </c>
      <c r="F174" s="18" t="s">
        <v>1523</v>
      </c>
      <c r="G174" s="31" t="s">
        <v>1934</v>
      </c>
      <c r="H174" s="19">
        <v>3</v>
      </c>
      <c r="I174" s="21">
        <v>9</v>
      </c>
      <c r="J174" s="22" t="s">
        <v>1848</v>
      </c>
      <c r="K174" s="18" t="s">
        <v>896</v>
      </c>
      <c r="L174" s="18" t="s">
        <v>310</v>
      </c>
      <c r="M174" s="23">
        <v>100</v>
      </c>
      <c r="N174" s="23">
        <v>25</v>
      </c>
      <c r="O174" s="23">
        <v>25</v>
      </c>
      <c r="P174" s="24">
        <f t="shared" si="20"/>
        <v>50</v>
      </c>
      <c r="Q174" s="23">
        <v>25</v>
      </c>
      <c r="R174" s="23">
        <v>25</v>
      </c>
      <c r="S174" s="23">
        <v>100</v>
      </c>
      <c r="T174" s="23">
        <v>25</v>
      </c>
      <c r="U174" s="23">
        <v>25</v>
      </c>
      <c r="V174" s="23">
        <v>50</v>
      </c>
      <c r="W174" s="25">
        <f t="shared" si="21"/>
        <v>1</v>
      </c>
      <c r="X174" s="26">
        <f t="shared" si="22"/>
        <v>1</v>
      </c>
      <c r="Y174" s="27">
        <f t="shared" si="23"/>
        <v>1</v>
      </c>
      <c r="Z174" s="24" t="str">
        <f t="shared" si="24"/>
        <v>85% a 100%</v>
      </c>
      <c r="AA174" s="28">
        <v>6651721.1500000004</v>
      </c>
      <c r="AB174" s="28">
        <v>3648568.71</v>
      </c>
      <c r="AC174" s="25">
        <f t="shared" si="25"/>
        <v>0.54851498247186736</v>
      </c>
      <c r="AD174" s="26">
        <f t="shared" si="26"/>
        <v>0.54851498247186736</v>
      </c>
      <c r="AE174" s="24" t="str">
        <f t="shared" si="27"/>
        <v>42,2% a 100%</v>
      </c>
      <c r="AF174" s="23" t="str">
        <f t="shared" si="19"/>
        <v>176815752000191</v>
      </c>
      <c r="AG174" s="28">
        <v>6651721.1500000013</v>
      </c>
      <c r="AH174" s="28">
        <v>3648568.71</v>
      </c>
      <c r="AI174" s="18" t="s">
        <v>574</v>
      </c>
      <c r="AJ174" s="18" t="s">
        <v>574</v>
      </c>
      <c r="AK174" s="20" t="s">
        <v>56</v>
      </c>
      <c r="AL174" s="20" t="s">
        <v>1131</v>
      </c>
      <c r="AM174" s="29">
        <v>2021</v>
      </c>
    </row>
    <row r="175" spans="1:39" s="30" customFormat="1" ht="280.5" x14ac:dyDescent="0.2">
      <c r="A175" s="20" t="s">
        <v>197</v>
      </c>
      <c r="B175" s="18" t="s">
        <v>1858</v>
      </c>
      <c r="C175" s="18" t="s">
        <v>1832</v>
      </c>
      <c r="D175" s="19" t="s">
        <v>1838</v>
      </c>
      <c r="E175" s="19" t="s">
        <v>1218</v>
      </c>
      <c r="F175" s="18" t="s">
        <v>1535</v>
      </c>
      <c r="G175" s="31" t="s">
        <v>1934</v>
      </c>
      <c r="H175" s="19">
        <v>2</v>
      </c>
      <c r="I175" s="21">
        <v>5</v>
      </c>
      <c r="J175" s="22" t="s">
        <v>1844</v>
      </c>
      <c r="K175" s="18" t="s">
        <v>882</v>
      </c>
      <c r="L175" s="18" t="s">
        <v>1629</v>
      </c>
      <c r="M175" s="23">
        <v>0</v>
      </c>
      <c r="N175" s="23">
        <v>0</v>
      </c>
      <c r="O175" s="23">
        <v>0</v>
      </c>
      <c r="P175" s="24">
        <f t="shared" si="20"/>
        <v>0</v>
      </c>
      <c r="Q175" s="23">
        <v>0</v>
      </c>
      <c r="R175" s="23">
        <v>0</v>
      </c>
      <c r="S175" s="23">
        <v>0</v>
      </c>
      <c r="T175" s="23">
        <v>0</v>
      </c>
      <c r="U175" s="23">
        <v>0</v>
      </c>
      <c r="V175" s="23">
        <v>0</v>
      </c>
      <c r="W175" s="25"/>
      <c r="X175" s="26"/>
      <c r="Y175" s="27"/>
      <c r="Z175" s="24"/>
      <c r="AA175" s="28">
        <v>13567.84</v>
      </c>
      <c r="AB175" s="28">
        <v>9978.0300000000007</v>
      </c>
      <c r="AC175" s="25">
        <f t="shared" si="25"/>
        <v>0.73541772308635722</v>
      </c>
      <c r="AD175" s="26">
        <f t="shared" si="26"/>
        <v>0.73541772308635722</v>
      </c>
      <c r="AE175" s="24" t="str">
        <f t="shared" si="27"/>
        <v>42,2% a 100%</v>
      </c>
      <c r="AF175" s="23" t="str">
        <f t="shared" si="19"/>
        <v>016004626000176</v>
      </c>
      <c r="AG175" s="28">
        <v>13567.84</v>
      </c>
      <c r="AH175" s="28">
        <v>9978.0300000000007</v>
      </c>
      <c r="AI175" s="18" t="s">
        <v>1391</v>
      </c>
      <c r="AJ175" s="18" t="s">
        <v>670</v>
      </c>
      <c r="AK175" s="20" t="s">
        <v>1092</v>
      </c>
      <c r="AL175" s="20" t="s">
        <v>1729</v>
      </c>
      <c r="AM175" s="29">
        <v>2021</v>
      </c>
    </row>
    <row r="176" spans="1:39" s="30" customFormat="1" ht="127.5" x14ac:dyDescent="0.2">
      <c r="A176" s="20" t="s">
        <v>1706</v>
      </c>
      <c r="B176" s="18" t="s">
        <v>373</v>
      </c>
      <c r="C176" s="18" t="s">
        <v>1943</v>
      </c>
      <c r="D176" s="19" t="s">
        <v>1831</v>
      </c>
      <c r="E176" s="19" t="s">
        <v>1057</v>
      </c>
      <c r="F176" s="18" t="s">
        <v>101</v>
      </c>
      <c r="G176" s="31" t="s">
        <v>1934</v>
      </c>
      <c r="H176" s="19">
        <v>1</v>
      </c>
      <c r="I176" s="21">
        <v>1</v>
      </c>
      <c r="J176" s="22" t="s">
        <v>1840</v>
      </c>
      <c r="K176" s="18" t="s">
        <v>535</v>
      </c>
      <c r="L176" s="18" t="s">
        <v>138</v>
      </c>
      <c r="M176" s="23">
        <v>1.32</v>
      </c>
      <c r="N176" s="23">
        <v>2.15</v>
      </c>
      <c r="O176" s="23">
        <v>2.15</v>
      </c>
      <c r="P176" s="24">
        <f t="shared" si="20"/>
        <v>4.3</v>
      </c>
      <c r="Q176" s="23">
        <v>2.14</v>
      </c>
      <c r="R176" s="23">
        <v>2.14</v>
      </c>
      <c r="S176" s="23">
        <v>8.58</v>
      </c>
      <c r="T176" s="23">
        <v>2.11</v>
      </c>
      <c r="U176" s="23">
        <v>2.02</v>
      </c>
      <c r="V176" s="23">
        <v>4.13</v>
      </c>
      <c r="W176" s="25">
        <f t="shared" si="21"/>
        <v>0.96046511627906983</v>
      </c>
      <c r="X176" s="26">
        <f t="shared" si="22"/>
        <v>0.96046511627906983</v>
      </c>
      <c r="Y176" s="27">
        <f t="shared" si="23"/>
        <v>0.96046511627906983</v>
      </c>
      <c r="Z176" s="24" t="str">
        <f t="shared" si="24"/>
        <v>85% a 100%</v>
      </c>
      <c r="AA176" s="28">
        <v>99500425.989999995</v>
      </c>
      <c r="AB176" s="28">
        <v>47412034.130000003</v>
      </c>
      <c r="AC176" s="25">
        <f t="shared" si="25"/>
        <v>0.47650081553183515</v>
      </c>
      <c r="AD176" s="26">
        <f t="shared" si="26"/>
        <v>0.47650081553183515</v>
      </c>
      <c r="AE176" s="24" t="str">
        <f t="shared" si="27"/>
        <v>42,2% a 100%</v>
      </c>
      <c r="AF176" s="23" t="str">
        <f t="shared" si="19"/>
        <v>096858957000155</v>
      </c>
      <c r="AG176" s="28">
        <v>99500425.99000001</v>
      </c>
      <c r="AH176" s="28">
        <v>47412034.129999995</v>
      </c>
      <c r="AI176" s="18" t="s">
        <v>1292</v>
      </c>
      <c r="AJ176" s="18" t="s">
        <v>412</v>
      </c>
      <c r="AK176" s="20" t="s">
        <v>1503</v>
      </c>
      <c r="AL176" s="20" t="s">
        <v>746</v>
      </c>
      <c r="AM176" s="29">
        <v>2021</v>
      </c>
    </row>
    <row r="177" spans="1:39" s="30" customFormat="1" ht="114.75" x14ac:dyDescent="0.2">
      <c r="A177" s="20" t="s">
        <v>1706</v>
      </c>
      <c r="B177" s="18" t="s">
        <v>373</v>
      </c>
      <c r="C177" s="18" t="s">
        <v>1943</v>
      </c>
      <c r="D177" s="19" t="s">
        <v>1831</v>
      </c>
      <c r="E177" s="19" t="s">
        <v>320</v>
      </c>
      <c r="F177" s="18" t="s">
        <v>256</v>
      </c>
      <c r="G177" s="31" t="s">
        <v>1934</v>
      </c>
      <c r="H177" s="19">
        <v>1</v>
      </c>
      <c r="I177" s="21">
        <v>1</v>
      </c>
      <c r="J177" s="22" t="s">
        <v>1840</v>
      </c>
      <c r="K177" s="18" t="s">
        <v>1623</v>
      </c>
      <c r="L177" s="18" t="s">
        <v>138</v>
      </c>
      <c r="M177" s="23">
        <v>17.95</v>
      </c>
      <c r="N177" s="23">
        <v>18.93</v>
      </c>
      <c r="O177" s="23">
        <v>18.93</v>
      </c>
      <c r="P177" s="24">
        <f t="shared" si="20"/>
        <v>37.86</v>
      </c>
      <c r="Q177" s="23">
        <v>18.95</v>
      </c>
      <c r="R177" s="23">
        <v>18.95</v>
      </c>
      <c r="S177" s="23">
        <v>75.760000000000005</v>
      </c>
      <c r="T177" s="23">
        <v>18.12</v>
      </c>
      <c r="U177" s="23">
        <v>17.93</v>
      </c>
      <c r="V177" s="23">
        <v>36.049999999999997</v>
      </c>
      <c r="W177" s="25">
        <f t="shared" si="21"/>
        <v>0.95219228737453776</v>
      </c>
      <c r="X177" s="26">
        <f t="shared" si="22"/>
        <v>0.95219228737453776</v>
      </c>
      <c r="Y177" s="27">
        <f t="shared" si="23"/>
        <v>0.95219228737453776</v>
      </c>
      <c r="Z177" s="24" t="str">
        <f t="shared" si="24"/>
        <v>85% a 100%</v>
      </c>
      <c r="AA177" s="28">
        <v>2326256.96</v>
      </c>
      <c r="AB177" s="28">
        <v>1144529.1000000001</v>
      </c>
      <c r="AC177" s="25">
        <f t="shared" si="25"/>
        <v>0.49200458920926782</v>
      </c>
      <c r="AD177" s="26">
        <f t="shared" si="26"/>
        <v>0.49200458920926782</v>
      </c>
      <c r="AE177" s="24" t="str">
        <f t="shared" si="27"/>
        <v>42,2% a 100%</v>
      </c>
      <c r="AF177" s="23" t="str">
        <f t="shared" si="19"/>
        <v>096858957000156</v>
      </c>
      <c r="AG177" s="28">
        <v>2326256.9600000004</v>
      </c>
      <c r="AH177" s="28">
        <v>1144529.1000000001</v>
      </c>
      <c r="AI177" s="18" t="s">
        <v>826</v>
      </c>
      <c r="AJ177" s="18" t="s">
        <v>1511</v>
      </c>
      <c r="AK177" s="20" t="s">
        <v>1503</v>
      </c>
      <c r="AL177" s="20" t="s">
        <v>746</v>
      </c>
      <c r="AM177" s="29">
        <v>2021</v>
      </c>
    </row>
    <row r="178" spans="1:39" s="30" customFormat="1" ht="63.75" x14ac:dyDescent="0.2">
      <c r="A178" s="20" t="s">
        <v>1181</v>
      </c>
      <c r="B178" s="18" t="s">
        <v>14</v>
      </c>
      <c r="C178" s="18" t="s">
        <v>1832</v>
      </c>
      <c r="D178" s="19" t="s">
        <v>1828</v>
      </c>
      <c r="E178" s="19" t="s">
        <v>1057</v>
      </c>
      <c r="F178" s="18" t="s">
        <v>1476</v>
      </c>
      <c r="G178" s="31" t="s">
        <v>1934</v>
      </c>
      <c r="H178" s="19">
        <v>2</v>
      </c>
      <c r="I178" s="21">
        <v>6</v>
      </c>
      <c r="J178" s="22" t="s">
        <v>1845</v>
      </c>
      <c r="K178" s="18" t="s">
        <v>933</v>
      </c>
      <c r="L178" s="18" t="s">
        <v>205</v>
      </c>
      <c r="M178" s="23">
        <v>0</v>
      </c>
      <c r="N178" s="23">
        <v>25</v>
      </c>
      <c r="O178" s="23">
        <v>25</v>
      </c>
      <c r="P178" s="24">
        <f t="shared" si="20"/>
        <v>50</v>
      </c>
      <c r="Q178" s="23">
        <v>25</v>
      </c>
      <c r="R178" s="23">
        <v>25</v>
      </c>
      <c r="S178" s="23">
        <v>100</v>
      </c>
      <c r="T178" s="23">
        <v>22.46</v>
      </c>
      <c r="U178" s="23">
        <v>22.25</v>
      </c>
      <c r="V178" s="23">
        <v>44.71</v>
      </c>
      <c r="W178" s="25">
        <f t="shared" si="21"/>
        <v>0.89419999999999999</v>
      </c>
      <c r="X178" s="26">
        <f t="shared" si="22"/>
        <v>0.89419999999999999</v>
      </c>
      <c r="Y178" s="27">
        <f t="shared" si="23"/>
        <v>0.89419999999999999</v>
      </c>
      <c r="Z178" s="24" t="str">
        <f t="shared" si="24"/>
        <v>85% a 100%</v>
      </c>
      <c r="AA178" s="28">
        <v>443423.31</v>
      </c>
      <c r="AB178" s="28">
        <v>198258.35</v>
      </c>
      <c r="AC178" s="25">
        <f t="shared" si="25"/>
        <v>0.44710854285039731</v>
      </c>
      <c r="AD178" s="26">
        <f t="shared" si="26"/>
        <v>0.44710854285039731</v>
      </c>
      <c r="AE178" s="24" t="str">
        <f t="shared" si="27"/>
        <v>42,2% a 100%</v>
      </c>
      <c r="AF178" s="23" t="str">
        <f t="shared" si="19"/>
        <v>176815590000155</v>
      </c>
      <c r="AG178" s="28">
        <v>443423.31</v>
      </c>
      <c r="AH178" s="28">
        <v>198258.35</v>
      </c>
      <c r="AI178" s="18" t="s">
        <v>489</v>
      </c>
      <c r="AJ178" s="18" t="s">
        <v>725</v>
      </c>
      <c r="AK178" s="20" t="s">
        <v>411</v>
      </c>
      <c r="AL178" s="20" t="s">
        <v>22</v>
      </c>
      <c r="AM178" s="29">
        <v>2021</v>
      </c>
    </row>
    <row r="179" spans="1:39" s="30" customFormat="1" ht="102" x14ac:dyDescent="0.2">
      <c r="A179" s="20" t="s">
        <v>270</v>
      </c>
      <c r="B179" s="18" t="s">
        <v>902</v>
      </c>
      <c r="C179" s="18" t="s">
        <v>1832</v>
      </c>
      <c r="D179" s="19" t="s">
        <v>1828</v>
      </c>
      <c r="E179" s="19" t="s">
        <v>1057</v>
      </c>
      <c r="F179" s="18" t="s">
        <v>1795</v>
      </c>
      <c r="G179" s="31" t="s">
        <v>1934</v>
      </c>
      <c r="H179" s="19">
        <v>1</v>
      </c>
      <c r="I179" s="21">
        <v>1</v>
      </c>
      <c r="J179" s="22" t="s">
        <v>1840</v>
      </c>
      <c r="K179" s="18" t="s">
        <v>470</v>
      </c>
      <c r="L179" s="18" t="s">
        <v>205</v>
      </c>
      <c r="M179" s="23">
        <v>0</v>
      </c>
      <c r="N179" s="23">
        <v>15</v>
      </c>
      <c r="O179" s="23">
        <v>30</v>
      </c>
      <c r="P179" s="24">
        <f t="shared" si="20"/>
        <v>45</v>
      </c>
      <c r="Q179" s="23">
        <v>30</v>
      </c>
      <c r="R179" s="23">
        <v>25</v>
      </c>
      <c r="S179" s="23">
        <v>100</v>
      </c>
      <c r="T179" s="23">
        <v>14.8</v>
      </c>
      <c r="U179" s="23">
        <v>26.96</v>
      </c>
      <c r="V179" s="23">
        <v>41.76</v>
      </c>
      <c r="W179" s="25">
        <f t="shared" si="21"/>
        <v>0.92799999999999994</v>
      </c>
      <c r="X179" s="26">
        <f t="shared" si="22"/>
        <v>0.92799999999999994</v>
      </c>
      <c r="Y179" s="27">
        <f t="shared" si="23"/>
        <v>0.92799999999999994</v>
      </c>
      <c r="Z179" s="24" t="str">
        <f t="shared" si="24"/>
        <v>85% a 100%</v>
      </c>
      <c r="AA179" s="28">
        <v>4201011.12</v>
      </c>
      <c r="AB179" s="28">
        <v>1517744.09</v>
      </c>
      <c r="AC179" s="25">
        <f t="shared" si="25"/>
        <v>0.36128066473673132</v>
      </c>
      <c r="AD179" s="26">
        <f t="shared" si="26"/>
        <v>0.36128066473673132</v>
      </c>
      <c r="AE179" s="24" t="str">
        <f t="shared" si="27"/>
        <v>34,7% a 42,1%</v>
      </c>
      <c r="AF179" s="23" t="str">
        <f t="shared" si="19"/>
        <v>176816082000155</v>
      </c>
      <c r="AG179" s="28">
        <v>2749090.53</v>
      </c>
      <c r="AH179" s="28">
        <v>814920.63</v>
      </c>
      <c r="AI179" s="18" t="s">
        <v>661</v>
      </c>
      <c r="AJ179" s="18" t="s">
        <v>196</v>
      </c>
      <c r="AK179" s="20" t="s">
        <v>1312</v>
      </c>
      <c r="AL179" s="20" t="s">
        <v>1310</v>
      </c>
      <c r="AM179" s="29">
        <v>2021</v>
      </c>
    </row>
    <row r="180" spans="1:39" s="30" customFormat="1" ht="63.75" x14ac:dyDescent="0.2">
      <c r="A180" s="20" t="s">
        <v>209</v>
      </c>
      <c r="B180" s="18" t="s">
        <v>175</v>
      </c>
      <c r="C180" s="18" t="s">
        <v>1832</v>
      </c>
      <c r="D180" s="19" t="s">
        <v>1828</v>
      </c>
      <c r="E180" s="19" t="s">
        <v>1057</v>
      </c>
      <c r="F180" s="18" t="s">
        <v>1446</v>
      </c>
      <c r="G180" s="31" t="s">
        <v>1934</v>
      </c>
      <c r="H180" s="19">
        <v>1</v>
      </c>
      <c r="I180" s="21">
        <v>1</v>
      </c>
      <c r="J180" s="22" t="s">
        <v>1840</v>
      </c>
      <c r="K180" s="18" t="s">
        <v>1797</v>
      </c>
      <c r="L180" s="18" t="s">
        <v>310</v>
      </c>
      <c r="M180" s="23">
        <v>0</v>
      </c>
      <c r="N180" s="23">
        <v>25</v>
      </c>
      <c r="O180" s="23">
        <v>25</v>
      </c>
      <c r="P180" s="24">
        <f t="shared" si="20"/>
        <v>50</v>
      </c>
      <c r="Q180" s="23">
        <v>25</v>
      </c>
      <c r="R180" s="23">
        <v>25</v>
      </c>
      <c r="S180" s="23">
        <v>100</v>
      </c>
      <c r="T180" s="23">
        <v>25</v>
      </c>
      <c r="U180" s="23">
        <v>25</v>
      </c>
      <c r="V180" s="23">
        <v>50</v>
      </c>
      <c r="W180" s="25">
        <f t="shared" si="21"/>
        <v>1</v>
      </c>
      <c r="X180" s="26">
        <f t="shared" si="22"/>
        <v>1</v>
      </c>
      <c r="Y180" s="27">
        <f t="shared" si="23"/>
        <v>1</v>
      </c>
      <c r="Z180" s="24" t="str">
        <f t="shared" si="24"/>
        <v>85% a 100%</v>
      </c>
      <c r="AA180" s="28">
        <v>2612745.89</v>
      </c>
      <c r="AB180" s="28">
        <v>1111792.7</v>
      </c>
      <c r="AC180" s="25">
        <f t="shared" si="25"/>
        <v>0.4255265329304565</v>
      </c>
      <c r="AD180" s="26">
        <f t="shared" si="26"/>
        <v>0.4255265329304565</v>
      </c>
      <c r="AE180" s="24" t="str">
        <f t="shared" si="27"/>
        <v>42,2% a 100%</v>
      </c>
      <c r="AF180" s="23" t="str">
        <f t="shared" si="19"/>
        <v>176816341000155</v>
      </c>
      <c r="AG180" s="28">
        <v>2612745.89</v>
      </c>
      <c r="AH180" s="28">
        <v>1111792.7</v>
      </c>
      <c r="AI180" s="18" t="s">
        <v>1699</v>
      </c>
      <c r="AJ180" s="18" t="s">
        <v>238</v>
      </c>
      <c r="AK180" s="20" t="s">
        <v>733</v>
      </c>
      <c r="AL180" s="20" t="s">
        <v>219</v>
      </c>
      <c r="AM180" s="29">
        <v>2021</v>
      </c>
    </row>
    <row r="181" spans="1:39" s="30" customFormat="1" ht="89.25" x14ac:dyDescent="0.2">
      <c r="A181" s="20" t="s">
        <v>974</v>
      </c>
      <c r="B181" s="18" t="s">
        <v>1366</v>
      </c>
      <c r="C181" s="18" t="s">
        <v>1943</v>
      </c>
      <c r="D181" s="19" t="s">
        <v>1830</v>
      </c>
      <c r="E181" s="19" t="s">
        <v>1057</v>
      </c>
      <c r="F181" s="18" t="s">
        <v>294</v>
      </c>
      <c r="G181" s="31" t="s">
        <v>1934</v>
      </c>
      <c r="H181" s="19">
        <v>1</v>
      </c>
      <c r="I181" s="21">
        <v>3</v>
      </c>
      <c r="J181" s="22" t="s">
        <v>1842</v>
      </c>
      <c r="K181" s="18" t="s">
        <v>13</v>
      </c>
      <c r="L181" s="18" t="s">
        <v>205</v>
      </c>
      <c r="M181" s="23">
        <v>93</v>
      </c>
      <c r="N181" s="23">
        <v>15</v>
      </c>
      <c r="O181" s="23">
        <v>20</v>
      </c>
      <c r="P181" s="24">
        <f t="shared" si="20"/>
        <v>35</v>
      </c>
      <c r="Q181" s="23">
        <v>35</v>
      </c>
      <c r="R181" s="23">
        <v>30</v>
      </c>
      <c r="S181" s="23">
        <v>100</v>
      </c>
      <c r="T181" s="23">
        <v>15.77</v>
      </c>
      <c r="U181" s="23">
        <v>25</v>
      </c>
      <c r="V181" s="23">
        <v>40.770000000000003</v>
      </c>
      <c r="W181" s="25">
        <f t="shared" si="21"/>
        <v>1.164857142857143</v>
      </c>
      <c r="X181" s="26">
        <f t="shared" si="22"/>
        <v>1.164857142857143</v>
      </c>
      <c r="Y181" s="27">
        <f t="shared" si="23"/>
        <v>1</v>
      </c>
      <c r="Z181" s="24" t="str">
        <f t="shared" si="24"/>
        <v>85% a 100%</v>
      </c>
      <c r="AA181" s="28">
        <v>2866116.31</v>
      </c>
      <c r="AB181" s="28">
        <v>939637.23</v>
      </c>
      <c r="AC181" s="25">
        <f t="shared" si="25"/>
        <v>0.32784337004104341</v>
      </c>
      <c r="AD181" s="26">
        <f t="shared" si="26"/>
        <v>0.32784337004104341</v>
      </c>
      <c r="AE181" s="24" t="str">
        <f t="shared" si="27"/>
        <v>0% a 34,69%</v>
      </c>
      <c r="AF181" s="23" t="str">
        <f t="shared" si="19"/>
        <v>206001674000155</v>
      </c>
      <c r="AG181" s="28">
        <v>2866116.31</v>
      </c>
      <c r="AH181" s="28">
        <v>939637.2300000001</v>
      </c>
      <c r="AI181" s="18" t="s">
        <v>20</v>
      </c>
      <c r="AJ181" s="18" t="s">
        <v>523</v>
      </c>
      <c r="AK181" s="20" t="s">
        <v>1009</v>
      </c>
      <c r="AL181" s="20" t="s">
        <v>537</v>
      </c>
      <c r="AM181" s="29">
        <v>2021</v>
      </c>
    </row>
    <row r="182" spans="1:39" s="30" customFormat="1" ht="267.75" x14ac:dyDescent="0.2">
      <c r="A182" s="20" t="s">
        <v>33</v>
      </c>
      <c r="B182" s="18" t="s">
        <v>1859</v>
      </c>
      <c r="C182" s="18" t="s">
        <v>1832</v>
      </c>
      <c r="D182" s="19" t="s">
        <v>1828</v>
      </c>
      <c r="E182" s="19" t="s">
        <v>1057</v>
      </c>
      <c r="F182" s="18" t="s">
        <v>892</v>
      </c>
      <c r="G182" s="31" t="s">
        <v>1934</v>
      </c>
      <c r="H182" s="19">
        <v>1</v>
      </c>
      <c r="I182" s="21">
        <v>2</v>
      </c>
      <c r="J182" s="22" t="s">
        <v>1841</v>
      </c>
      <c r="K182" s="18" t="s">
        <v>1290</v>
      </c>
      <c r="L182" s="18" t="s">
        <v>205</v>
      </c>
      <c r="M182" s="23">
        <v>100</v>
      </c>
      <c r="N182" s="23">
        <v>25</v>
      </c>
      <c r="O182" s="23">
        <v>25</v>
      </c>
      <c r="P182" s="24">
        <f t="shared" si="20"/>
        <v>50</v>
      </c>
      <c r="Q182" s="23">
        <v>25</v>
      </c>
      <c r="R182" s="23">
        <v>25</v>
      </c>
      <c r="S182" s="23">
        <v>100</v>
      </c>
      <c r="T182" s="23">
        <v>25</v>
      </c>
      <c r="U182" s="23">
        <v>25</v>
      </c>
      <c r="V182" s="23">
        <v>50</v>
      </c>
      <c r="W182" s="25">
        <f t="shared" si="21"/>
        <v>1</v>
      </c>
      <c r="X182" s="26">
        <f t="shared" si="22"/>
        <v>1</v>
      </c>
      <c r="Y182" s="27">
        <f t="shared" si="23"/>
        <v>1</v>
      </c>
      <c r="Z182" s="24" t="str">
        <f t="shared" si="24"/>
        <v>85% a 100%</v>
      </c>
      <c r="AA182" s="28">
        <v>1136093.57</v>
      </c>
      <c r="AB182" s="28">
        <v>486431.69</v>
      </c>
      <c r="AC182" s="25">
        <f t="shared" si="25"/>
        <v>0.42816164341111446</v>
      </c>
      <c r="AD182" s="26">
        <f t="shared" si="26"/>
        <v>0.42816164341111446</v>
      </c>
      <c r="AE182" s="24" t="str">
        <f t="shared" si="27"/>
        <v>42,2% a 100%</v>
      </c>
      <c r="AF182" s="23" t="str">
        <f t="shared" si="19"/>
        <v>176817461000155</v>
      </c>
      <c r="AG182" s="28">
        <v>1136093.57</v>
      </c>
      <c r="AH182" s="28">
        <v>486431.69</v>
      </c>
      <c r="AI182" s="18" t="s">
        <v>1226</v>
      </c>
      <c r="AJ182" s="18" t="s">
        <v>1353</v>
      </c>
      <c r="AK182" s="20" t="s">
        <v>1759</v>
      </c>
      <c r="AL182" s="20" t="s">
        <v>1688</v>
      </c>
      <c r="AM182" s="29">
        <v>2021</v>
      </c>
    </row>
    <row r="183" spans="1:39" s="30" customFormat="1" ht="114.75" x14ac:dyDescent="0.2">
      <c r="A183" s="20" t="s">
        <v>1073</v>
      </c>
      <c r="B183" s="18" t="s">
        <v>260</v>
      </c>
      <c r="C183" s="18" t="s">
        <v>1832</v>
      </c>
      <c r="D183" s="19" t="s">
        <v>1828</v>
      </c>
      <c r="E183" s="19" t="s">
        <v>1057</v>
      </c>
      <c r="F183" s="18" t="s">
        <v>613</v>
      </c>
      <c r="G183" s="31" t="s">
        <v>1934</v>
      </c>
      <c r="H183" s="19">
        <v>3</v>
      </c>
      <c r="I183" s="21">
        <v>7</v>
      </c>
      <c r="J183" s="22" t="s">
        <v>1846</v>
      </c>
      <c r="K183" s="18" t="s">
        <v>1480</v>
      </c>
      <c r="L183" s="18" t="s">
        <v>813</v>
      </c>
      <c r="M183" s="23">
        <v>0</v>
      </c>
      <c r="N183" s="23">
        <v>59</v>
      </c>
      <c r="O183" s="23">
        <v>67</v>
      </c>
      <c r="P183" s="24">
        <f t="shared" si="20"/>
        <v>126</v>
      </c>
      <c r="Q183" s="23">
        <v>69</v>
      </c>
      <c r="R183" s="23">
        <v>69</v>
      </c>
      <c r="S183" s="23">
        <v>264</v>
      </c>
      <c r="T183" s="23">
        <v>59</v>
      </c>
      <c r="U183" s="23">
        <v>67</v>
      </c>
      <c r="V183" s="23">
        <v>126</v>
      </c>
      <c r="W183" s="25">
        <f t="shared" si="21"/>
        <v>1</v>
      </c>
      <c r="X183" s="26">
        <f t="shared" si="22"/>
        <v>1</v>
      </c>
      <c r="Y183" s="27">
        <f t="shared" si="23"/>
        <v>1</v>
      </c>
      <c r="Z183" s="24" t="str">
        <f t="shared" si="24"/>
        <v>85% a 100%</v>
      </c>
      <c r="AA183" s="28">
        <v>520664.73</v>
      </c>
      <c r="AB183" s="28">
        <v>236139.33</v>
      </c>
      <c r="AC183" s="25">
        <f t="shared" si="25"/>
        <v>0.45353433100797896</v>
      </c>
      <c r="AD183" s="26">
        <f t="shared" si="26"/>
        <v>0.45353433100797896</v>
      </c>
      <c r="AE183" s="24" t="str">
        <f t="shared" si="27"/>
        <v>42,2% a 100%</v>
      </c>
      <c r="AF183" s="23" t="str">
        <f t="shared" si="19"/>
        <v>176816066000155</v>
      </c>
      <c r="AG183" s="28">
        <v>520664.73</v>
      </c>
      <c r="AH183" s="28">
        <v>236139.33000000002</v>
      </c>
      <c r="AI183" s="18" t="s">
        <v>534</v>
      </c>
      <c r="AJ183" s="18" t="s">
        <v>272</v>
      </c>
      <c r="AK183" s="20" t="s">
        <v>434</v>
      </c>
      <c r="AL183" s="20" t="s">
        <v>568</v>
      </c>
      <c r="AM183" s="29">
        <v>2021</v>
      </c>
    </row>
    <row r="184" spans="1:39" s="30" customFormat="1" ht="51" x14ac:dyDescent="0.2">
      <c r="A184" s="20" t="s">
        <v>1467</v>
      </c>
      <c r="B184" s="18" t="s">
        <v>1860</v>
      </c>
      <c r="C184" s="18" t="s">
        <v>1832</v>
      </c>
      <c r="D184" s="19" t="s">
        <v>1828</v>
      </c>
      <c r="E184" s="19" t="s">
        <v>1725</v>
      </c>
      <c r="F184" s="18" t="s">
        <v>1389</v>
      </c>
      <c r="G184" s="31" t="s">
        <v>1934</v>
      </c>
      <c r="H184" s="19">
        <v>1</v>
      </c>
      <c r="I184" s="21">
        <v>1</v>
      </c>
      <c r="J184" s="22" t="s">
        <v>1840</v>
      </c>
      <c r="K184" s="18" t="s">
        <v>660</v>
      </c>
      <c r="L184" s="18" t="s">
        <v>233</v>
      </c>
      <c r="M184" s="23">
        <v>3167</v>
      </c>
      <c r="N184" s="23">
        <v>439</v>
      </c>
      <c r="O184" s="23">
        <v>400</v>
      </c>
      <c r="P184" s="24">
        <f t="shared" si="20"/>
        <v>839</v>
      </c>
      <c r="Q184" s="23">
        <v>400</v>
      </c>
      <c r="R184" s="23">
        <v>400</v>
      </c>
      <c r="S184" s="23">
        <v>1639</v>
      </c>
      <c r="T184" s="23">
        <v>439</v>
      </c>
      <c r="U184" s="23">
        <v>428</v>
      </c>
      <c r="V184" s="23">
        <v>867</v>
      </c>
      <c r="W184" s="25">
        <f t="shared" si="21"/>
        <v>1.033373063170441</v>
      </c>
      <c r="X184" s="26">
        <f t="shared" si="22"/>
        <v>1.033373063170441</v>
      </c>
      <c r="Y184" s="27">
        <f t="shared" si="23"/>
        <v>1</v>
      </c>
      <c r="Z184" s="24" t="str">
        <f t="shared" si="24"/>
        <v>85% a 100%</v>
      </c>
      <c r="AA184" s="28">
        <v>819206.13</v>
      </c>
      <c r="AB184" s="28">
        <v>380777.9</v>
      </c>
      <c r="AC184" s="25">
        <f t="shared" si="25"/>
        <v>0.46481329430481683</v>
      </c>
      <c r="AD184" s="26">
        <f t="shared" si="26"/>
        <v>0.46481329430481683</v>
      </c>
      <c r="AE184" s="24" t="str">
        <f t="shared" si="27"/>
        <v>42,2% a 100%</v>
      </c>
      <c r="AF184" s="23" t="str">
        <f t="shared" si="19"/>
        <v>176805315000187</v>
      </c>
      <c r="AG184" s="28">
        <v>819206.13</v>
      </c>
      <c r="AH184" s="28">
        <v>380777.9</v>
      </c>
      <c r="AI184" s="18" t="s">
        <v>1661</v>
      </c>
      <c r="AJ184" s="18" t="s">
        <v>1661</v>
      </c>
      <c r="AK184" s="20" t="s">
        <v>478</v>
      </c>
      <c r="AL184" s="20" t="s">
        <v>642</v>
      </c>
      <c r="AM184" s="29">
        <v>2021</v>
      </c>
    </row>
    <row r="185" spans="1:39" s="30" customFormat="1" ht="140.25" x14ac:dyDescent="0.2">
      <c r="A185" s="20" t="s">
        <v>1069</v>
      </c>
      <c r="B185" s="18" t="s">
        <v>1861</v>
      </c>
      <c r="C185" s="18" t="s">
        <v>1832</v>
      </c>
      <c r="D185" s="19" t="s">
        <v>1828</v>
      </c>
      <c r="E185" s="19" t="s">
        <v>1057</v>
      </c>
      <c r="F185" s="18" t="s">
        <v>1414</v>
      </c>
      <c r="G185" s="31" t="s">
        <v>1934</v>
      </c>
      <c r="H185" s="19">
        <v>1</v>
      </c>
      <c r="I185" s="21">
        <v>1</v>
      </c>
      <c r="J185" s="22" t="s">
        <v>1840</v>
      </c>
      <c r="K185" s="18" t="s">
        <v>1136</v>
      </c>
      <c r="L185" s="18" t="s">
        <v>1769</v>
      </c>
      <c r="M185" s="23">
        <v>0.84</v>
      </c>
      <c r="N185" s="23">
        <v>0</v>
      </c>
      <c r="O185" s="23">
        <v>0</v>
      </c>
      <c r="P185" s="24">
        <f t="shared" si="20"/>
        <v>0</v>
      </c>
      <c r="Q185" s="23">
        <v>0</v>
      </c>
      <c r="R185" s="23">
        <v>1</v>
      </c>
      <c r="S185" s="23">
        <v>1</v>
      </c>
      <c r="T185" s="23">
        <v>0</v>
      </c>
      <c r="U185" s="23">
        <v>0</v>
      </c>
      <c r="V185" s="23">
        <v>0</v>
      </c>
      <c r="W185" s="25"/>
      <c r="X185" s="26"/>
      <c r="Y185" s="27"/>
      <c r="Z185" s="24"/>
      <c r="AA185" s="28">
        <v>28126752.050000001</v>
      </c>
      <c r="AB185" s="28">
        <v>12878086.26</v>
      </c>
      <c r="AC185" s="25">
        <f t="shared" si="25"/>
        <v>0.45785898909006806</v>
      </c>
      <c r="AD185" s="26">
        <f t="shared" si="26"/>
        <v>0.45785898909006806</v>
      </c>
      <c r="AE185" s="24" t="str">
        <f t="shared" si="27"/>
        <v>42,2% a 100%</v>
      </c>
      <c r="AF185" s="23" t="str">
        <f t="shared" si="19"/>
        <v>176809752000155</v>
      </c>
      <c r="AG185" s="28">
        <v>28126752.050000004</v>
      </c>
      <c r="AH185" s="28">
        <v>12878086.259999998</v>
      </c>
      <c r="AI185" s="18" t="s">
        <v>442</v>
      </c>
      <c r="AJ185" s="18" t="s">
        <v>324</v>
      </c>
      <c r="AK185" s="20" t="s">
        <v>626</v>
      </c>
      <c r="AL185" s="20" t="s">
        <v>794</v>
      </c>
      <c r="AM185" s="29">
        <v>2021</v>
      </c>
    </row>
    <row r="186" spans="1:39" s="30" customFormat="1" ht="140.25" x14ac:dyDescent="0.2">
      <c r="A186" s="20" t="s">
        <v>1069</v>
      </c>
      <c r="B186" s="18" t="s">
        <v>1861</v>
      </c>
      <c r="C186" s="18" t="s">
        <v>1832</v>
      </c>
      <c r="D186" s="19" t="s">
        <v>1828</v>
      </c>
      <c r="E186" s="19" t="s">
        <v>320</v>
      </c>
      <c r="F186" s="18" t="s">
        <v>1705</v>
      </c>
      <c r="G186" s="31" t="s">
        <v>1934</v>
      </c>
      <c r="H186" s="19">
        <v>1</v>
      </c>
      <c r="I186" s="21">
        <v>1</v>
      </c>
      <c r="J186" s="22" t="s">
        <v>1840</v>
      </c>
      <c r="K186" s="18" t="s">
        <v>157</v>
      </c>
      <c r="L186" s="18" t="s">
        <v>1769</v>
      </c>
      <c r="M186" s="23">
        <v>0.75</v>
      </c>
      <c r="N186" s="23">
        <v>0</v>
      </c>
      <c r="O186" s="23">
        <v>0</v>
      </c>
      <c r="P186" s="24">
        <f t="shared" si="20"/>
        <v>0</v>
      </c>
      <c r="Q186" s="23">
        <v>0</v>
      </c>
      <c r="R186" s="23">
        <v>0.8</v>
      </c>
      <c r="S186" s="23">
        <v>0.8</v>
      </c>
      <c r="T186" s="23">
        <v>0</v>
      </c>
      <c r="U186" s="23">
        <v>0</v>
      </c>
      <c r="V186" s="23">
        <v>0</v>
      </c>
      <c r="W186" s="25"/>
      <c r="X186" s="26"/>
      <c r="Y186" s="27"/>
      <c r="Z186" s="24"/>
      <c r="AA186" s="28">
        <v>272774134.47000003</v>
      </c>
      <c r="AB186" s="28">
        <v>127423434.64</v>
      </c>
      <c r="AC186" s="25">
        <f t="shared" si="25"/>
        <v>0.46713899353977845</v>
      </c>
      <c r="AD186" s="26">
        <f t="shared" si="26"/>
        <v>0.46713899353977845</v>
      </c>
      <c r="AE186" s="24" t="str">
        <f t="shared" si="27"/>
        <v>42,2% a 100%</v>
      </c>
      <c r="AF186" s="23" t="str">
        <f t="shared" si="19"/>
        <v>176809752000156</v>
      </c>
      <c r="AG186" s="28">
        <v>272774134.46999997</v>
      </c>
      <c r="AH186" s="28">
        <v>127423434.64000005</v>
      </c>
      <c r="AI186" s="18" t="s">
        <v>792</v>
      </c>
      <c r="AJ186" s="18" t="s">
        <v>727</v>
      </c>
      <c r="AK186" s="20" t="s">
        <v>626</v>
      </c>
      <c r="AL186" s="20" t="s">
        <v>794</v>
      </c>
      <c r="AM186" s="29">
        <v>2021</v>
      </c>
    </row>
    <row r="187" spans="1:39" s="30" customFormat="1" ht="102" x14ac:dyDescent="0.2">
      <c r="A187" s="20" t="s">
        <v>1596</v>
      </c>
      <c r="B187" s="18" t="s">
        <v>1862</v>
      </c>
      <c r="C187" s="18" t="s">
        <v>1827</v>
      </c>
      <c r="D187" s="19" t="s">
        <v>1828</v>
      </c>
      <c r="E187" s="19" t="s">
        <v>1057</v>
      </c>
      <c r="F187" s="18" t="s">
        <v>488</v>
      </c>
      <c r="G187" s="31" t="s">
        <v>1934</v>
      </c>
      <c r="H187" s="19">
        <v>3</v>
      </c>
      <c r="I187" s="21">
        <v>7</v>
      </c>
      <c r="J187" s="22" t="s">
        <v>1846</v>
      </c>
      <c r="K187" s="18" t="s">
        <v>87</v>
      </c>
      <c r="L187" s="18" t="s">
        <v>205</v>
      </c>
      <c r="M187" s="23">
        <v>0</v>
      </c>
      <c r="N187" s="23">
        <v>20</v>
      </c>
      <c r="O187" s="23">
        <v>23</v>
      </c>
      <c r="P187" s="24">
        <f t="shared" si="20"/>
        <v>43</v>
      </c>
      <c r="Q187" s="23">
        <v>26</v>
      </c>
      <c r="R187" s="23">
        <v>31</v>
      </c>
      <c r="S187" s="23">
        <v>100</v>
      </c>
      <c r="T187" s="23">
        <v>23.35</v>
      </c>
      <c r="U187" s="23">
        <v>24.34</v>
      </c>
      <c r="V187" s="23">
        <v>47.69</v>
      </c>
      <c r="W187" s="25">
        <f t="shared" si="21"/>
        <v>1.1090697674418604</v>
      </c>
      <c r="X187" s="26">
        <f t="shared" si="22"/>
        <v>1.1090697674418604</v>
      </c>
      <c r="Y187" s="27">
        <f t="shared" si="23"/>
        <v>1</v>
      </c>
      <c r="Z187" s="24" t="str">
        <f t="shared" si="24"/>
        <v>85% a 100%</v>
      </c>
      <c r="AA187" s="28">
        <v>79193.320000000007</v>
      </c>
      <c r="AB187" s="28">
        <v>37765.18</v>
      </c>
      <c r="AC187" s="25">
        <f t="shared" si="25"/>
        <v>0.47687330194011307</v>
      </c>
      <c r="AD187" s="26">
        <f t="shared" si="26"/>
        <v>0.47687330194011307</v>
      </c>
      <c r="AE187" s="24" t="str">
        <f t="shared" si="27"/>
        <v>42,2% a 100%</v>
      </c>
      <c r="AF187" s="23" t="str">
        <f t="shared" si="19"/>
        <v>176803525000155</v>
      </c>
      <c r="AG187" s="28">
        <v>79193.320000000007</v>
      </c>
      <c r="AH187" s="28">
        <v>37765.18</v>
      </c>
      <c r="AI187" s="18" t="s">
        <v>1211</v>
      </c>
      <c r="AJ187" s="18" t="s">
        <v>1776</v>
      </c>
      <c r="AK187" s="20" t="s">
        <v>407</v>
      </c>
      <c r="AL187" s="20" t="s">
        <v>1718</v>
      </c>
      <c r="AM187" s="29">
        <v>2021</v>
      </c>
    </row>
    <row r="188" spans="1:39" s="30" customFormat="1" ht="76.5" x14ac:dyDescent="0.2">
      <c r="A188" s="20" t="s">
        <v>995</v>
      </c>
      <c r="B188" s="18" t="s">
        <v>1344</v>
      </c>
      <c r="C188" s="18" t="s">
        <v>1832</v>
      </c>
      <c r="D188" s="19" t="s">
        <v>1828</v>
      </c>
      <c r="E188" s="19" t="s">
        <v>1057</v>
      </c>
      <c r="F188" s="18" t="s">
        <v>1656</v>
      </c>
      <c r="G188" s="31" t="s">
        <v>1934</v>
      </c>
      <c r="H188" s="19">
        <v>3</v>
      </c>
      <c r="I188" s="21">
        <v>7</v>
      </c>
      <c r="J188" s="22" t="s">
        <v>1846</v>
      </c>
      <c r="K188" s="18" t="s">
        <v>1757</v>
      </c>
      <c r="L188" s="18" t="s">
        <v>310</v>
      </c>
      <c r="M188" s="23">
        <v>0</v>
      </c>
      <c r="N188" s="23">
        <v>65</v>
      </c>
      <c r="O188" s="23">
        <v>31</v>
      </c>
      <c r="P188" s="24">
        <f t="shared" si="20"/>
        <v>96</v>
      </c>
      <c r="Q188" s="23">
        <v>2</v>
      </c>
      <c r="R188" s="23">
        <v>2</v>
      </c>
      <c r="S188" s="23">
        <v>100</v>
      </c>
      <c r="T188" s="23">
        <v>27</v>
      </c>
      <c r="U188" s="23">
        <v>29.64</v>
      </c>
      <c r="V188" s="23">
        <v>56.64</v>
      </c>
      <c r="W188" s="25">
        <f t="shared" si="21"/>
        <v>0.59</v>
      </c>
      <c r="X188" s="26">
        <f t="shared" si="22"/>
        <v>0.59</v>
      </c>
      <c r="Y188" s="27">
        <f t="shared" si="23"/>
        <v>0.59</v>
      </c>
      <c r="Z188" s="24" t="str">
        <f t="shared" si="24"/>
        <v>0% a 69,99%</v>
      </c>
      <c r="AA188" s="28">
        <v>86998010.739999995</v>
      </c>
      <c r="AB188" s="28">
        <v>48580369.670000002</v>
      </c>
      <c r="AC188" s="25">
        <f t="shared" si="25"/>
        <v>0.55840782170509662</v>
      </c>
      <c r="AD188" s="26">
        <f t="shared" si="26"/>
        <v>0.55840782170509662</v>
      </c>
      <c r="AE188" s="24" t="str">
        <f t="shared" si="27"/>
        <v>42,2% a 100%</v>
      </c>
      <c r="AF188" s="23" t="str">
        <f t="shared" si="19"/>
        <v>176000201000155</v>
      </c>
      <c r="AG188" s="28">
        <v>86998010.739999995</v>
      </c>
      <c r="AH188" s="28">
        <v>48580369.670000017</v>
      </c>
      <c r="AI188" s="18" t="s">
        <v>504</v>
      </c>
      <c r="AJ188" s="18" t="s">
        <v>1193</v>
      </c>
      <c r="AK188" s="20" t="s">
        <v>1522</v>
      </c>
      <c r="AL188" s="20" t="s">
        <v>188</v>
      </c>
      <c r="AM188" s="29">
        <v>2021</v>
      </c>
    </row>
    <row r="189" spans="1:39" s="30" customFormat="1" ht="140.25" x14ac:dyDescent="0.2">
      <c r="A189" s="20" t="s">
        <v>444</v>
      </c>
      <c r="B189" s="18" t="s">
        <v>1864</v>
      </c>
      <c r="C189" s="18" t="s">
        <v>1832</v>
      </c>
      <c r="D189" s="19" t="s">
        <v>1828</v>
      </c>
      <c r="E189" s="19" t="s">
        <v>1725</v>
      </c>
      <c r="F189" s="18" t="s">
        <v>1389</v>
      </c>
      <c r="G189" s="31" t="s">
        <v>1934</v>
      </c>
      <c r="H189" s="19">
        <v>1</v>
      </c>
      <c r="I189" s="21">
        <v>2</v>
      </c>
      <c r="J189" s="22" t="s">
        <v>1841</v>
      </c>
      <c r="K189" s="18" t="s">
        <v>833</v>
      </c>
      <c r="L189" s="18" t="s">
        <v>205</v>
      </c>
      <c r="M189" s="23">
        <v>0.94</v>
      </c>
      <c r="N189" s="23">
        <v>0.25</v>
      </c>
      <c r="O189" s="23">
        <v>0.25</v>
      </c>
      <c r="P189" s="24">
        <f t="shared" si="20"/>
        <v>0.5</v>
      </c>
      <c r="Q189" s="23">
        <v>0.25</v>
      </c>
      <c r="R189" s="23">
        <v>0.25</v>
      </c>
      <c r="S189" s="23">
        <v>1</v>
      </c>
      <c r="T189" s="23">
        <v>0.2</v>
      </c>
      <c r="U189" s="23">
        <v>0.22</v>
      </c>
      <c r="V189" s="23">
        <v>0.42</v>
      </c>
      <c r="W189" s="25">
        <f t="shared" si="21"/>
        <v>0.84</v>
      </c>
      <c r="X189" s="26">
        <f t="shared" si="22"/>
        <v>0.84</v>
      </c>
      <c r="Y189" s="27">
        <f t="shared" si="23"/>
        <v>0.84</v>
      </c>
      <c r="Z189" s="24" t="str">
        <f t="shared" si="24"/>
        <v>70% a 84,99%</v>
      </c>
      <c r="AA189" s="28">
        <v>5521.6</v>
      </c>
      <c r="AB189" s="28">
        <v>3312.96</v>
      </c>
      <c r="AC189" s="25">
        <f t="shared" si="25"/>
        <v>0.6</v>
      </c>
      <c r="AD189" s="26">
        <f t="shared" si="26"/>
        <v>0.6</v>
      </c>
      <c r="AE189" s="24" t="str">
        <f t="shared" si="27"/>
        <v>42,2% a 100%</v>
      </c>
      <c r="AF189" s="23" t="str">
        <f t="shared" si="19"/>
        <v>176818638000187</v>
      </c>
      <c r="AG189" s="28">
        <v>5521.6</v>
      </c>
      <c r="AH189" s="28">
        <v>3312.96</v>
      </c>
      <c r="AI189" s="18" t="s">
        <v>284</v>
      </c>
      <c r="AJ189" s="18" t="s">
        <v>1028</v>
      </c>
      <c r="AK189" s="20" t="s">
        <v>1020</v>
      </c>
      <c r="AL189" s="20" t="s">
        <v>1544</v>
      </c>
      <c r="AM189" s="29">
        <v>2021</v>
      </c>
    </row>
    <row r="190" spans="1:39" s="30" customFormat="1" ht="89.25" x14ac:dyDescent="0.2">
      <c r="A190" s="20" t="s">
        <v>308</v>
      </c>
      <c r="B190" s="18" t="s">
        <v>1209</v>
      </c>
      <c r="C190" s="18" t="s">
        <v>1832</v>
      </c>
      <c r="D190" s="19" t="s">
        <v>1828</v>
      </c>
      <c r="E190" s="19" t="s">
        <v>1725</v>
      </c>
      <c r="F190" s="18" t="s">
        <v>1389</v>
      </c>
      <c r="G190" s="31" t="s">
        <v>1934</v>
      </c>
      <c r="H190" s="19">
        <v>1</v>
      </c>
      <c r="I190" s="21">
        <v>1</v>
      </c>
      <c r="J190" s="22" t="s">
        <v>1840</v>
      </c>
      <c r="K190" s="18" t="s">
        <v>451</v>
      </c>
      <c r="L190" s="18" t="s">
        <v>233</v>
      </c>
      <c r="M190" s="23">
        <v>190</v>
      </c>
      <c r="N190" s="23">
        <v>88</v>
      </c>
      <c r="O190" s="23">
        <v>22</v>
      </c>
      <c r="P190" s="24">
        <f t="shared" si="20"/>
        <v>110</v>
      </c>
      <c r="Q190" s="23">
        <v>0</v>
      </c>
      <c r="R190" s="23">
        <v>0</v>
      </c>
      <c r="S190" s="23">
        <v>110</v>
      </c>
      <c r="T190" s="23">
        <v>88</v>
      </c>
      <c r="U190" s="23">
        <v>22</v>
      </c>
      <c r="V190" s="23">
        <v>110</v>
      </c>
      <c r="W190" s="25">
        <f t="shared" si="21"/>
        <v>1</v>
      </c>
      <c r="X190" s="26">
        <f t="shared" si="22"/>
        <v>1</v>
      </c>
      <c r="Y190" s="27">
        <f t="shared" si="23"/>
        <v>1</v>
      </c>
      <c r="Z190" s="24" t="str">
        <f t="shared" si="24"/>
        <v>85% a 100%</v>
      </c>
      <c r="AA190" s="28">
        <v>971116.91</v>
      </c>
      <c r="AB190" s="28">
        <v>438799.19</v>
      </c>
      <c r="AC190" s="25">
        <f t="shared" si="25"/>
        <v>0.45185001463932906</v>
      </c>
      <c r="AD190" s="26">
        <f t="shared" si="26"/>
        <v>0.45185001463932906</v>
      </c>
      <c r="AE190" s="24" t="str">
        <f t="shared" si="27"/>
        <v>42,2% a 100%</v>
      </c>
      <c r="AF190" s="23" t="str">
        <f t="shared" si="19"/>
        <v>176812338000187</v>
      </c>
      <c r="AG190" s="28">
        <v>0</v>
      </c>
      <c r="AH190" s="28">
        <v>0</v>
      </c>
      <c r="AI190" s="18" t="s">
        <v>246</v>
      </c>
      <c r="AJ190" s="18" t="s">
        <v>1398</v>
      </c>
      <c r="AK190" s="20" t="s">
        <v>1649</v>
      </c>
      <c r="AL190" s="20" t="s">
        <v>124</v>
      </c>
      <c r="AM190" s="29">
        <v>2021</v>
      </c>
    </row>
    <row r="191" spans="1:39" s="30" customFormat="1" ht="102" x14ac:dyDescent="0.2">
      <c r="A191" s="20" t="s">
        <v>332</v>
      </c>
      <c r="B191" s="18" t="s">
        <v>533</v>
      </c>
      <c r="C191" s="18" t="s">
        <v>1832</v>
      </c>
      <c r="D191" s="19" t="s">
        <v>1828</v>
      </c>
      <c r="E191" s="19" t="s">
        <v>1057</v>
      </c>
      <c r="F191" s="18" t="s">
        <v>1008</v>
      </c>
      <c r="G191" s="31" t="s">
        <v>1934</v>
      </c>
      <c r="H191" s="19">
        <v>3</v>
      </c>
      <c r="I191" s="21">
        <v>8</v>
      </c>
      <c r="J191" s="22" t="s">
        <v>1847</v>
      </c>
      <c r="K191" s="18" t="s">
        <v>395</v>
      </c>
      <c r="L191" s="18" t="s">
        <v>115</v>
      </c>
      <c r="M191" s="23">
        <v>0</v>
      </c>
      <c r="N191" s="23">
        <v>1311</v>
      </c>
      <c r="O191" s="23">
        <v>1123</v>
      </c>
      <c r="P191" s="24">
        <f t="shared" si="20"/>
        <v>2434</v>
      </c>
      <c r="Q191" s="23">
        <v>501</v>
      </c>
      <c r="R191" s="23">
        <v>556</v>
      </c>
      <c r="S191" s="23">
        <v>3491</v>
      </c>
      <c r="T191" s="23">
        <v>1311</v>
      </c>
      <c r="U191" s="23">
        <v>807</v>
      </c>
      <c r="V191" s="23">
        <v>2118</v>
      </c>
      <c r="W191" s="25">
        <f t="shared" si="21"/>
        <v>0.87017255546425631</v>
      </c>
      <c r="X191" s="26">
        <f t="shared" si="22"/>
        <v>0.87017255546425631</v>
      </c>
      <c r="Y191" s="27">
        <f t="shared" si="23"/>
        <v>0.87017255546425631</v>
      </c>
      <c r="Z191" s="24" t="str">
        <f t="shared" si="24"/>
        <v>85% a 100%</v>
      </c>
      <c r="AA191" s="28">
        <v>64973359.630000003</v>
      </c>
      <c r="AB191" s="28">
        <v>30211886.359999999</v>
      </c>
      <c r="AC191" s="25">
        <f t="shared" si="25"/>
        <v>0.46498882822199539</v>
      </c>
      <c r="AD191" s="26">
        <f t="shared" si="26"/>
        <v>0.46498882822199539</v>
      </c>
      <c r="AE191" s="24" t="str">
        <f t="shared" si="27"/>
        <v>42,2% a 100%</v>
      </c>
      <c r="AF191" s="23" t="str">
        <f t="shared" si="19"/>
        <v>176000236000155</v>
      </c>
      <c r="AG191" s="28">
        <v>64973359.63000001</v>
      </c>
      <c r="AH191" s="28">
        <v>30211886.360000003</v>
      </c>
      <c r="AI191" s="18" t="s">
        <v>963</v>
      </c>
      <c r="AJ191" s="18" t="s">
        <v>773</v>
      </c>
      <c r="AK191" s="20" t="s">
        <v>12</v>
      </c>
      <c r="AL191" s="20" t="s">
        <v>1169</v>
      </c>
      <c r="AM191" s="29">
        <v>2021</v>
      </c>
    </row>
    <row r="192" spans="1:39" s="30" customFormat="1" ht="127.5" x14ac:dyDescent="0.2">
      <c r="A192" s="20" t="s">
        <v>1590</v>
      </c>
      <c r="B192" s="18" t="s">
        <v>298</v>
      </c>
      <c r="C192" s="18" t="s">
        <v>1829</v>
      </c>
      <c r="D192" s="19" t="s">
        <v>1828</v>
      </c>
      <c r="E192" s="19" t="s">
        <v>1057</v>
      </c>
      <c r="F192" s="18" t="s">
        <v>1130</v>
      </c>
      <c r="G192" s="31" t="s">
        <v>1934</v>
      </c>
      <c r="H192" s="19">
        <v>2</v>
      </c>
      <c r="I192" s="21">
        <v>4</v>
      </c>
      <c r="J192" s="22" t="s">
        <v>1843</v>
      </c>
      <c r="K192" s="18" t="s">
        <v>967</v>
      </c>
      <c r="L192" s="18" t="s">
        <v>205</v>
      </c>
      <c r="M192" s="23">
        <v>0</v>
      </c>
      <c r="N192" s="23">
        <v>0.35</v>
      </c>
      <c r="O192" s="23">
        <v>0.35</v>
      </c>
      <c r="P192" s="24">
        <f t="shared" si="20"/>
        <v>0.7</v>
      </c>
      <c r="Q192" s="23">
        <v>0.15</v>
      </c>
      <c r="R192" s="23">
        <v>0.15</v>
      </c>
      <c r="S192" s="23">
        <v>1</v>
      </c>
      <c r="T192" s="23">
        <v>0.61</v>
      </c>
      <c r="U192" s="23">
        <v>0.31</v>
      </c>
      <c r="V192" s="23">
        <v>0.92</v>
      </c>
      <c r="W192" s="25">
        <f t="shared" si="21"/>
        <v>1.3142857142857145</v>
      </c>
      <c r="X192" s="26">
        <f t="shared" si="22"/>
        <v>1.3142857142857145</v>
      </c>
      <c r="Y192" s="27">
        <f t="shared" si="23"/>
        <v>1</v>
      </c>
      <c r="Z192" s="24" t="str">
        <f t="shared" si="24"/>
        <v>85% a 100%</v>
      </c>
      <c r="AA192" s="28">
        <v>67531.100000000006</v>
      </c>
      <c r="AB192" s="28">
        <v>61521</v>
      </c>
      <c r="AC192" s="25">
        <f t="shared" si="25"/>
        <v>0.91100248626188518</v>
      </c>
      <c r="AD192" s="26">
        <f t="shared" si="26"/>
        <v>0.91100248626188518</v>
      </c>
      <c r="AE192" s="24" t="str">
        <f t="shared" si="27"/>
        <v>42,2% a 100%</v>
      </c>
      <c r="AF192" s="23" t="str">
        <f t="shared" si="19"/>
        <v>176815027000155</v>
      </c>
      <c r="AG192" s="28">
        <v>67531.100000000006</v>
      </c>
      <c r="AH192" s="28">
        <v>61521</v>
      </c>
      <c r="AI192" s="18" t="s">
        <v>448</v>
      </c>
      <c r="AJ192" s="18" t="s">
        <v>739</v>
      </c>
      <c r="AK192" s="20" t="s">
        <v>1595</v>
      </c>
      <c r="AL192" s="20" t="s">
        <v>706</v>
      </c>
      <c r="AM192" s="29">
        <v>2021</v>
      </c>
    </row>
    <row r="193" spans="1:39" s="30" customFormat="1" ht="51" x14ac:dyDescent="0.2">
      <c r="A193" s="20" t="s">
        <v>1170</v>
      </c>
      <c r="B193" s="18" t="s">
        <v>212</v>
      </c>
      <c r="C193" s="18" t="s">
        <v>1832</v>
      </c>
      <c r="D193" s="19" t="s">
        <v>1828</v>
      </c>
      <c r="E193" s="19" t="s">
        <v>1057</v>
      </c>
      <c r="F193" s="18" t="s">
        <v>1712</v>
      </c>
      <c r="G193" s="31" t="s">
        <v>1934</v>
      </c>
      <c r="H193" s="19">
        <v>1</v>
      </c>
      <c r="I193" s="21">
        <v>1</v>
      </c>
      <c r="J193" s="22" t="s">
        <v>1840</v>
      </c>
      <c r="K193" s="18" t="s">
        <v>52</v>
      </c>
      <c r="L193" s="18" t="s">
        <v>205</v>
      </c>
      <c r="M193" s="23">
        <v>99.26</v>
      </c>
      <c r="N193" s="23">
        <v>25</v>
      </c>
      <c r="O193" s="23">
        <v>25</v>
      </c>
      <c r="P193" s="24">
        <f t="shared" si="20"/>
        <v>50</v>
      </c>
      <c r="Q193" s="23">
        <v>25</v>
      </c>
      <c r="R193" s="23">
        <v>25</v>
      </c>
      <c r="S193" s="23">
        <v>100</v>
      </c>
      <c r="T193" s="23">
        <v>33.450000000000003</v>
      </c>
      <c r="U193" s="23">
        <v>44.7</v>
      </c>
      <c r="V193" s="23">
        <v>78.150000000000006</v>
      </c>
      <c r="W193" s="25">
        <f t="shared" si="21"/>
        <v>1.5630000000000002</v>
      </c>
      <c r="X193" s="26">
        <f t="shared" si="22"/>
        <v>1.5630000000000002</v>
      </c>
      <c r="Y193" s="27">
        <f t="shared" si="23"/>
        <v>1</v>
      </c>
      <c r="Z193" s="24" t="str">
        <f t="shared" si="24"/>
        <v>85% a 100%</v>
      </c>
      <c r="AA193" s="28">
        <v>6237715.3899999997</v>
      </c>
      <c r="AB193" s="28">
        <v>2764042.56</v>
      </c>
      <c r="AC193" s="25">
        <f t="shared" si="25"/>
        <v>0.44311777424650983</v>
      </c>
      <c r="AD193" s="26">
        <f t="shared" si="26"/>
        <v>0.44311777424650983</v>
      </c>
      <c r="AE193" s="24" t="str">
        <f t="shared" si="27"/>
        <v>42,2% a 100%</v>
      </c>
      <c r="AF193" s="23" t="str">
        <f t="shared" si="19"/>
        <v>176000198000155</v>
      </c>
      <c r="AG193" s="28">
        <v>6237715.3900000015</v>
      </c>
      <c r="AH193" s="28">
        <v>2764042.5599999996</v>
      </c>
      <c r="AI193" s="18" t="s">
        <v>1263</v>
      </c>
      <c r="AJ193" s="18" t="s">
        <v>1406</v>
      </c>
      <c r="AK193" s="20" t="s">
        <v>1521</v>
      </c>
      <c r="AL193" s="20" t="s">
        <v>1326</v>
      </c>
      <c r="AM193" s="29">
        <v>2021</v>
      </c>
    </row>
    <row r="194" spans="1:39" s="30" customFormat="1" ht="51" x14ac:dyDescent="0.2">
      <c r="A194" s="20" t="s">
        <v>701</v>
      </c>
      <c r="B194" s="18" t="s">
        <v>1687</v>
      </c>
      <c r="C194" s="18" t="s">
        <v>1832</v>
      </c>
      <c r="D194" s="19" t="s">
        <v>1828</v>
      </c>
      <c r="E194" s="19" t="s">
        <v>1057</v>
      </c>
      <c r="F194" s="18" t="s">
        <v>416</v>
      </c>
      <c r="G194" s="31" t="s">
        <v>1934</v>
      </c>
      <c r="H194" s="19">
        <v>1</v>
      </c>
      <c r="I194" s="21">
        <v>1</v>
      </c>
      <c r="J194" s="22" t="s">
        <v>1840</v>
      </c>
      <c r="K194" s="18" t="s">
        <v>1635</v>
      </c>
      <c r="L194" s="18" t="s">
        <v>205</v>
      </c>
      <c r="M194" s="23">
        <v>97</v>
      </c>
      <c r="N194" s="23">
        <v>78</v>
      </c>
      <c r="O194" s="23">
        <v>78</v>
      </c>
      <c r="P194" s="24">
        <f t="shared" si="20"/>
        <v>156</v>
      </c>
      <c r="Q194" s="23">
        <v>78</v>
      </c>
      <c r="R194" s="23">
        <v>78</v>
      </c>
      <c r="S194" s="23">
        <v>312</v>
      </c>
      <c r="T194" s="23">
        <v>71.599999999999994</v>
      </c>
      <c r="U194" s="23">
        <v>73.31</v>
      </c>
      <c r="V194" s="23">
        <v>144.91</v>
      </c>
      <c r="W194" s="25">
        <f t="shared" si="21"/>
        <v>0.92891025641025637</v>
      </c>
      <c r="X194" s="26">
        <f t="shared" si="22"/>
        <v>0.92891025641025637</v>
      </c>
      <c r="Y194" s="27">
        <f t="shared" si="23"/>
        <v>0.92891025641025637</v>
      </c>
      <c r="Z194" s="24" t="str">
        <f t="shared" si="24"/>
        <v>85% a 100%</v>
      </c>
      <c r="AA194" s="28">
        <v>7187625.21</v>
      </c>
      <c r="AB194" s="28">
        <v>3311648.85</v>
      </c>
      <c r="AC194" s="25">
        <f t="shared" si="25"/>
        <v>0.46074311796232348</v>
      </c>
      <c r="AD194" s="26">
        <f t="shared" si="26"/>
        <v>0.46074311796232348</v>
      </c>
      <c r="AE194" s="24" t="str">
        <f t="shared" si="27"/>
        <v>42,2% a 100%</v>
      </c>
      <c r="AF194" s="23" t="str">
        <f t="shared" si="19"/>
        <v>176001313000155</v>
      </c>
      <c r="AG194" s="28">
        <v>7187625.21</v>
      </c>
      <c r="AH194" s="28">
        <v>3311648.8500000006</v>
      </c>
      <c r="AI194" s="18" t="s">
        <v>1572</v>
      </c>
      <c r="AJ194" s="18" t="s">
        <v>1229</v>
      </c>
      <c r="AK194" s="20" t="s">
        <v>1153</v>
      </c>
      <c r="AL194" s="20" t="s">
        <v>243</v>
      </c>
      <c r="AM194" s="29">
        <v>2021</v>
      </c>
    </row>
    <row r="195" spans="1:39" s="30" customFormat="1" ht="102" x14ac:dyDescent="0.2">
      <c r="A195" s="20" t="s">
        <v>1099</v>
      </c>
      <c r="B195" s="18" t="s">
        <v>477</v>
      </c>
      <c r="C195" s="18" t="s">
        <v>1832</v>
      </c>
      <c r="D195" s="19" t="s">
        <v>1828</v>
      </c>
      <c r="E195" s="19" t="s">
        <v>1057</v>
      </c>
      <c r="F195" s="18" t="s">
        <v>562</v>
      </c>
      <c r="G195" s="31" t="s">
        <v>1934</v>
      </c>
      <c r="H195" s="19">
        <v>1</v>
      </c>
      <c r="I195" s="21">
        <v>1</v>
      </c>
      <c r="J195" s="22" t="s">
        <v>1840</v>
      </c>
      <c r="K195" s="18" t="s">
        <v>8</v>
      </c>
      <c r="L195" s="18" t="s">
        <v>205</v>
      </c>
      <c r="M195" s="23">
        <v>0</v>
      </c>
      <c r="N195" s="23">
        <v>25</v>
      </c>
      <c r="O195" s="23">
        <v>25</v>
      </c>
      <c r="P195" s="24">
        <f t="shared" si="20"/>
        <v>50</v>
      </c>
      <c r="Q195" s="23">
        <v>25</v>
      </c>
      <c r="R195" s="23">
        <v>25</v>
      </c>
      <c r="S195" s="23">
        <v>100</v>
      </c>
      <c r="T195" s="23">
        <v>24.85</v>
      </c>
      <c r="U195" s="23">
        <v>25</v>
      </c>
      <c r="V195" s="23">
        <v>49.85</v>
      </c>
      <c r="W195" s="25">
        <f t="shared" si="21"/>
        <v>0.997</v>
      </c>
      <c r="X195" s="26">
        <f t="shared" si="22"/>
        <v>0.997</v>
      </c>
      <c r="Y195" s="27">
        <f t="shared" si="23"/>
        <v>0.997</v>
      </c>
      <c r="Z195" s="24" t="str">
        <f t="shared" si="24"/>
        <v>85% a 100%</v>
      </c>
      <c r="AA195" s="28">
        <v>26612067.07</v>
      </c>
      <c r="AB195" s="28">
        <v>12400598.02</v>
      </c>
      <c r="AC195" s="25">
        <f t="shared" si="25"/>
        <v>0.46597650559731585</v>
      </c>
      <c r="AD195" s="26">
        <f t="shared" si="26"/>
        <v>0.46597650559731585</v>
      </c>
      <c r="AE195" s="24" t="str">
        <f t="shared" si="27"/>
        <v>42,2% a 100%</v>
      </c>
      <c r="AF195" s="23" t="str">
        <f t="shared" si="19"/>
        <v>176815744000155</v>
      </c>
      <c r="AG195" s="28">
        <v>26612067.07</v>
      </c>
      <c r="AH195" s="28">
        <v>12400598.020000001</v>
      </c>
      <c r="AI195" s="18" t="s">
        <v>1064</v>
      </c>
      <c r="AJ195" s="18" t="s">
        <v>1681</v>
      </c>
      <c r="AK195" s="20" t="s">
        <v>659</v>
      </c>
      <c r="AL195" s="20" t="s">
        <v>336</v>
      </c>
      <c r="AM195" s="29">
        <v>2021</v>
      </c>
    </row>
    <row r="196" spans="1:39" s="30" customFormat="1" ht="63.75" x14ac:dyDescent="0.2">
      <c r="A196" s="20" t="s">
        <v>1442</v>
      </c>
      <c r="B196" s="18" t="s">
        <v>360</v>
      </c>
      <c r="C196" s="18" t="s">
        <v>1943</v>
      </c>
      <c r="D196" s="19" t="s">
        <v>1828</v>
      </c>
      <c r="E196" s="19" t="s">
        <v>1057</v>
      </c>
      <c r="F196" s="18" t="s">
        <v>467</v>
      </c>
      <c r="G196" s="31" t="s">
        <v>1934</v>
      </c>
      <c r="H196" s="19">
        <v>2</v>
      </c>
      <c r="I196" s="21">
        <v>5</v>
      </c>
      <c r="J196" s="22" t="s">
        <v>1844</v>
      </c>
      <c r="K196" s="18" t="s">
        <v>1082</v>
      </c>
      <c r="L196" s="18" t="s">
        <v>205</v>
      </c>
      <c r="M196" s="23">
        <v>0</v>
      </c>
      <c r="N196" s="23">
        <v>25</v>
      </c>
      <c r="O196" s="23">
        <v>25</v>
      </c>
      <c r="P196" s="24">
        <f t="shared" si="20"/>
        <v>50</v>
      </c>
      <c r="Q196" s="23">
        <v>25</v>
      </c>
      <c r="R196" s="23">
        <v>25</v>
      </c>
      <c r="S196" s="23">
        <v>100</v>
      </c>
      <c r="T196" s="23">
        <v>25</v>
      </c>
      <c r="U196" s="23">
        <v>25</v>
      </c>
      <c r="V196" s="23">
        <v>50</v>
      </c>
      <c r="W196" s="25">
        <f t="shared" si="21"/>
        <v>1</v>
      </c>
      <c r="X196" s="26">
        <f t="shared" si="22"/>
        <v>1</v>
      </c>
      <c r="Y196" s="27">
        <f t="shared" si="23"/>
        <v>1</v>
      </c>
      <c r="Z196" s="24" t="str">
        <f t="shared" si="24"/>
        <v>85% a 100%</v>
      </c>
      <c r="AA196" s="28">
        <v>21526663.199999999</v>
      </c>
      <c r="AB196" s="28">
        <v>9437199.1799999997</v>
      </c>
      <c r="AC196" s="25">
        <f t="shared" si="25"/>
        <v>0.43839582067693611</v>
      </c>
      <c r="AD196" s="26">
        <f t="shared" si="26"/>
        <v>0.43839582067693611</v>
      </c>
      <c r="AE196" s="24" t="str">
        <f t="shared" si="27"/>
        <v>42,2% a 100%</v>
      </c>
      <c r="AF196" s="23" t="str">
        <f t="shared" si="19"/>
        <v>176801441000155</v>
      </c>
      <c r="AG196" s="28">
        <v>19431467.91</v>
      </c>
      <c r="AH196" s="28">
        <v>7310892.5299999993</v>
      </c>
      <c r="AI196" s="18" t="s">
        <v>921</v>
      </c>
      <c r="AJ196" s="18" t="s">
        <v>900</v>
      </c>
      <c r="AK196" s="20" t="s">
        <v>1050</v>
      </c>
      <c r="AL196" s="20" t="s">
        <v>108</v>
      </c>
      <c r="AM196" s="29">
        <v>2021</v>
      </c>
    </row>
    <row r="197" spans="1:39" s="30" customFormat="1" ht="76.5" x14ac:dyDescent="0.2">
      <c r="A197" s="20" t="s">
        <v>155</v>
      </c>
      <c r="B197" s="18" t="s">
        <v>1865</v>
      </c>
      <c r="C197" s="18" t="s">
        <v>1943</v>
      </c>
      <c r="D197" s="19" t="s">
        <v>1828</v>
      </c>
      <c r="E197" s="19" t="s">
        <v>1057</v>
      </c>
      <c r="F197" s="18" t="s">
        <v>1419</v>
      </c>
      <c r="G197" s="31" t="s">
        <v>1934</v>
      </c>
      <c r="H197" s="19">
        <v>3</v>
      </c>
      <c r="I197" s="21">
        <v>7</v>
      </c>
      <c r="J197" s="22" t="s">
        <v>1846</v>
      </c>
      <c r="K197" s="18" t="s">
        <v>381</v>
      </c>
      <c r="L197" s="18" t="s">
        <v>310</v>
      </c>
      <c r="M197" s="23">
        <v>99.72</v>
      </c>
      <c r="N197" s="23">
        <v>17.850000000000001</v>
      </c>
      <c r="O197" s="23">
        <v>20</v>
      </c>
      <c r="P197" s="24">
        <f t="shared" si="20"/>
        <v>37.85</v>
      </c>
      <c r="Q197" s="23">
        <v>30</v>
      </c>
      <c r="R197" s="23">
        <v>32.15</v>
      </c>
      <c r="S197" s="23">
        <v>100</v>
      </c>
      <c r="T197" s="23">
        <v>17.850000000000001</v>
      </c>
      <c r="U197" s="23">
        <v>23.25</v>
      </c>
      <c r="V197" s="23">
        <v>41.1</v>
      </c>
      <c r="W197" s="25">
        <f t="shared" si="21"/>
        <v>1.0858652575957728</v>
      </c>
      <c r="X197" s="26">
        <f t="shared" si="22"/>
        <v>1.0858652575957728</v>
      </c>
      <c r="Y197" s="27">
        <f t="shared" si="23"/>
        <v>1</v>
      </c>
      <c r="Z197" s="24" t="str">
        <f t="shared" si="24"/>
        <v>85% a 100%</v>
      </c>
      <c r="AA197" s="28">
        <v>22156374.199999999</v>
      </c>
      <c r="AB197" s="28">
        <v>9927666.4700000007</v>
      </c>
      <c r="AC197" s="25">
        <f t="shared" si="25"/>
        <v>0.44807270270782845</v>
      </c>
      <c r="AD197" s="26">
        <f t="shared" si="26"/>
        <v>0.44807270270782845</v>
      </c>
      <c r="AE197" s="24" t="str">
        <f t="shared" si="27"/>
        <v>42,2% a 100%</v>
      </c>
      <c r="AF197" s="23" t="str">
        <f t="shared" si="19"/>
        <v>176804939000155</v>
      </c>
      <c r="AG197" s="28">
        <v>22156374.200000007</v>
      </c>
      <c r="AH197" s="28">
        <v>9927666.4699999969</v>
      </c>
      <c r="AI197" s="18" t="s">
        <v>747</v>
      </c>
      <c r="AJ197" s="18" t="s">
        <v>1140</v>
      </c>
      <c r="AK197" s="20" t="s">
        <v>728</v>
      </c>
      <c r="AL197" s="20" t="s">
        <v>839</v>
      </c>
      <c r="AM197" s="29">
        <v>2021</v>
      </c>
    </row>
    <row r="198" spans="1:39" s="30" customFormat="1" ht="63.75" x14ac:dyDescent="0.2">
      <c r="A198" s="20" t="s">
        <v>1368</v>
      </c>
      <c r="B198" s="18" t="s">
        <v>32</v>
      </c>
      <c r="C198" s="18" t="s">
        <v>1837</v>
      </c>
      <c r="D198" s="19" t="s">
        <v>1828</v>
      </c>
      <c r="E198" s="19" t="s">
        <v>919</v>
      </c>
      <c r="F198" s="18" t="s">
        <v>1523</v>
      </c>
      <c r="G198" s="31" t="s">
        <v>1934</v>
      </c>
      <c r="H198" s="19">
        <v>1</v>
      </c>
      <c r="I198" s="21">
        <v>1</v>
      </c>
      <c r="J198" s="22" t="s">
        <v>1840</v>
      </c>
      <c r="K198" s="18" t="s">
        <v>525</v>
      </c>
      <c r="L198" s="18" t="s">
        <v>138</v>
      </c>
      <c r="M198" s="23">
        <v>105</v>
      </c>
      <c r="N198" s="23">
        <v>26</v>
      </c>
      <c r="O198" s="23">
        <v>26</v>
      </c>
      <c r="P198" s="24">
        <f t="shared" si="20"/>
        <v>52</v>
      </c>
      <c r="Q198" s="23">
        <v>26</v>
      </c>
      <c r="R198" s="23">
        <v>27</v>
      </c>
      <c r="S198" s="23">
        <v>105</v>
      </c>
      <c r="T198" s="23">
        <v>21</v>
      </c>
      <c r="U198" s="23">
        <v>40</v>
      </c>
      <c r="V198" s="23">
        <v>61</v>
      </c>
      <c r="W198" s="25">
        <f t="shared" si="21"/>
        <v>1.1730769230769231</v>
      </c>
      <c r="X198" s="26">
        <f t="shared" si="22"/>
        <v>1.1730769230769231</v>
      </c>
      <c r="Y198" s="27">
        <f t="shared" si="23"/>
        <v>1</v>
      </c>
      <c r="Z198" s="24" t="str">
        <f t="shared" si="24"/>
        <v>85% a 100%</v>
      </c>
      <c r="AA198" s="28">
        <v>5557887.46</v>
      </c>
      <c r="AB198" s="28">
        <v>3122384.46</v>
      </c>
      <c r="AC198" s="25">
        <f t="shared" si="25"/>
        <v>0.56179339406775253</v>
      </c>
      <c r="AD198" s="26">
        <f t="shared" si="26"/>
        <v>0.56179339406775253</v>
      </c>
      <c r="AE198" s="24" t="str">
        <f t="shared" si="27"/>
        <v>42,2% a 100%</v>
      </c>
      <c r="AF198" s="23" t="str">
        <f t="shared" si="19"/>
        <v>176804866000191</v>
      </c>
      <c r="AG198" s="28">
        <v>5557887.46</v>
      </c>
      <c r="AH198" s="28">
        <v>3122384.46</v>
      </c>
      <c r="AI198" s="18" t="s">
        <v>513</v>
      </c>
      <c r="AJ198" s="18" t="s">
        <v>1276</v>
      </c>
      <c r="AK198" s="20" t="s">
        <v>399</v>
      </c>
      <c r="AL198" s="20" t="s">
        <v>1692</v>
      </c>
      <c r="AM198" s="29">
        <v>2021</v>
      </c>
    </row>
    <row r="199" spans="1:39" s="30" customFormat="1" ht="51" x14ac:dyDescent="0.2">
      <c r="A199" s="20" t="s">
        <v>599</v>
      </c>
      <c r="B199" s="18" t="s">
        <v>436</v>
      </c>
      <c r="C199" s="18" t="s">
        <v>1832</v>
      </c>
      <c r="D199" s="19" t="s">
        <v>1828</v>
      </c>
      <c r="E199" s="19" t="s">
        <v>919</v>
      </c>
      <c r="F199" s="18" t="s">
        <v>1523</v>
      </c>
      <c r="G199" s="31" t="s">
        <v>1934</v>
      </c>
      <c r="H199" s="19">
        <v>3</v>
      </c>
      <c r="I199" s="21">
        <v>7</v>
      </c>
      <c r="J199" s="22" t="s">
        <v>1846</v>
      </c>
      <c r="K199" s="18" t="s">
        <v>1034</v>
      </c>
      <c r="L199" s="18" t="s">
        <v>205</v>
      </c>
      <c r="M199" s="23">
        <v>0.84</v>
      </c>
      <c r="N199" s="23">
        <v>0.84</v>
      </c>
      <c r="O199" s="23">
        <v>0.84</v>
      </c>
      <c r="P199" s="24">
        <f t="shared" si="20"/>
        <v>1.68</v>
      </c>
      <c r="Q199" s="23">
        <v>0.84</v>
      </c>
      <c r="R199" s="23">
        <v>0.84</v>
      </c>
      <c r="S199" s="23">
        <v>3.36</v>
      </c>
      <c r="T199" s="23">
        <v>0.91</v>
      </c>
      <c r="U199" s="23">
        <v>0.89</v>
      </c>
      <c r="V199" s="23">
        <v>1.8</v>
      </c>
      <c r="W199" s="25">
        <f t="shared" si="21"/>
        <v>1.0714285714285714</v>
      </c>
      <c r="X199" s="26">
        <f t="shared" si="22"/>
        <v>1.0714285714285714</v>
      </c>
      <c r="Y199" s="27">
        <f t="shared" si="23"/>
        <v>1</v>
      </c>
      <c r="Z199" s="24" t="str">
        <f t="shared" si="24"/>
        <v>85% a 100%</v>
      </c>
      <c r="AA199" s="28">
        <v>26907938.789999999</v>
      </c>
      <c r="AB199" s="28">
        <v>9547130.2400000002</v>
      </c>
      <c r="AC199" s="25">
        <f t="shared" si="25"/>
        <v>0.35480719331605109</v>
      </c>
      <c r="AD199" s="26">
        <f t="shared" si="26"/>
        <v>0.35480719331605109</v>
      </c>
      <c r="AE199" s="24" t="str">
        <f t="shared" si="27"/>
        <v>34,7% a 42,1%</v>
      </c>
      <c r="AF199" s="23" t="str">
        <f t="shared" si="19"/>
        <v>176805404000191</v>
      </c>
      <c r="AG199" s="28">
        <v>26907938.789999999</v>
      </c>
      <c r="AH199" s="28">
        <v>9547130.2400000002</v>
      </c>
      <c r="AI199" s="18" t="s">
        <v>123</v>
      </c>
      <c r="AJ199" s="18" t="s">
        <v>1556</v>
      </c>
      <c r="AK199" s="20" t="s">
        <v>1336</v>
      </c>
      <c r="AL199" s="20" t="s">
        <v>675</v>
      </c>
      <c r="AM199" s="29">
        <v>2021</v>
      </c>
    </row>
    <row r="200" spans="1:39" s="30" customFormat="1" ht="204" x14ac:dyDescent="0.2">
      <c r="A200" s="20" t="s">
        <v>1495</v>
      </c>
      <c r="B200" s="18" t="s">
        <v>242</v>
      </c>
      <c r="C200" s="18" t="s">
        <v>1832</v>
      </c>
      <c r="D200" s="19" t="s">
        <v>1828</v>
      </c>
      <c r="E200" s="19" t="s">
        <v>878</v>
      </c>
      <c r="F200" s="18" t="s">
        <v>203</v>
      </c>
      <c r="G200" s="31" t="s">
        <v>1934</v>
      </c>
      <c r="H200" s="19">
        <v>1</v>
      </c>
      <c r="I200" s="21">
        <v>1</v>
      </c>
      <c r="J200" s="22" t="s">
        <v>1840</v>
      </c>
      <c r="K200" s="18" t="s">
        <v>81</v>
      </c>
      <c r="L200" s="18" t="s">
        <v>138</v>
      </c>
      <c r="M200" s="23">
        <v>0</v>
      </c>
      <c r="N200" s="23">
        <v>310</v>
      </c>
      <c r="O200" s="23">
        <v>0</v>
      </c>
      <c r="P200" s="24">
        <f t="shared" si="20"/>
        <v>310</v>
      </c>
      <c r="Q200" s="23">
        <v>310</v>
      </c>
      <c r="R200" s="23">
        <v>0</v>
      </c>
      <c r="S200" s="23">
        <v>620</v>
      </c>
      <c r="T200" s="23">
        <v>515</v>
      </c>
      <c r="U200" s="23">
        <v>0</v>
      </c>
      <c r="V200" s="23">
        <v>515</v>
      </c>
      <c r="W200" s="25">
        <f t="shared" si="21"/>
        <v>1.6612903225806452</v>
      </c>
      <c r="X200" s="26">
        <f t="shared" si="22"/>
        <v>1.6612903225806452</v>
      </c>
      <c r="Y200" s="27">
        <f t="shared" si="23"/>
        <v>1</v>
      </c>
      <c r="Z200" s="24" t="str">
        <f t="shared" si="24"/>
        <v>85% a 100%</v>
      </c>
      <c r="AA200" s="28">
        <v>31830714.32</v>
      </c>
      <c r="AB200" s="28">
        <v>14591196.68</v>
      </c>
      <c r="AC200" s="25">
        <f t="shared" si="25"/>
        <v>0.45839991315658291</v>
      </c>
      <c r="AD200" s="26">
        <f t="shared" si="26"/>
        <v>0.45839991315658291</v>
      </c>
      <c r="AE200" s="24" t="str">
        <f t="shared" si="27"/>
        <v>42,2% a 100%</v>
      </c>
      <c r="AF200" s="23" t="str">
        <f t="shared" si="19"/>
        <v>176000562000182</v>
      </c>
      <c r="AG200" s="28">
        <v>31830714.319999985</v>
      </c>
      <c r="AH200" s="28">
        <v>14591196.680000002</v>
      </c>
      <c r="AI200" s="18" t="s">
        <v>1331</v>
      </c>
      <c r="AJ200" s="18" t="s">
        <v>694</v>
      </c>
      <c r="AK200" s="20" t="s">
        <v>557</v>
      </c>
      <c r="AL200" s="20" t="s">
        <v>204</v>
      </c>
      <c r="AM200" s="29">
        <v>2021</v>
      </c>
    </row>
    <row r="201" spans="1:39" s="30" customFormat="1" ht="89.25" x14ac:dyDescent="0.2">
      <c r="A201" s="20" t="s">
        <v>1495</v>
      </c>
      <c r="B201" s="18" t="s">
        <v>242</v>
      </c>
      <c r="C201" s="18" t="s">
        <v>1832</v>
      </c>
      <c r="D201" s="19" t="s">
        <v>1828</v>
      </c>
      <c r="E201" s="19" t="s">
        <v>1686</v>
      </c>
      <c r="F201" s="18" t="s">
        <v>962</v>
      </c>
      <c r="G201" s="31" t="s">
        <v>1934</v>
      </c>
      <c r="H201" s="19">
        <v>1</v>
      </c>
      <c r="I201" s="21">
        <v>1</v>
      </c>
      <c r="J201" s="22" t="s">
        <v>1840</v>
      </c>
      <c r="K201" s="18" t="s">
        <v>966</v>
      </c>
      <c r="L201" s="18" t="s">
        <v>138</v>
      </c>
      <c r="M201" s="23">
        <v>359</v>
      </c>
      <c r="N201" s="23">
        <v>4</v>
      </c>
      <c r="O201" s="23">
        <v>19</v>
      </c>
      <c r="P201" s="24">
        <f t="shared" si="20"/>
        <v>23</v>
      </c>
      <c r="Q201" s="23">
        <v>4</v>
      </c>
      <c r="R201" s="23">
        <v>4</v>
      </c>
      <c r="S201" s="23">
        <v>31</v>
      </c>
      <c r="T201" s="23">
        <v>3</v>
      </c>
      <c r="U201" s="23">
        <v>32</v>
      </c>
      <c r="V201" s="23">
        <v>35</v>
      </c>
      <c r="W201" s="25">
        <f t="shared" si="21"/>
        <v>1.5217391304347827</v>
      </c>
      <c r="X201" s="26">
        <f t="shared" si="22"/>
        <v>1.5217391304347827</v>
      </c>
      <c r="Y201" s="27">
        <f t="shared" si="23"/>
        <v>1</v>
      </c>
      <c r="Z201" s="24" t="str">
        <f t="shared" si="24"/>
        <v>85% a 100%</v>
      </c>
      <c r="AA201" s="28">
        <v>3459741.67</v>
      </c>
      <c r="AB201" s="28">
        <v>1115370.92</v>
      </c>
      <c r="AC201" s="25">
        <f t="shared" si="25"/>
        <v>0.3223856074780288</v>
      </c>
      <c r="AD201" s="26">
        <f t="shared" si="26"/>
        <v>0.3223856074780288</v>
      </c>
      <c r="AE201" s="24" t="str">
        <f t="shared" si="27"/>
        <v>0% a 34,69%</v>
      </c>
      <c r="AF201" s="23" t="str">
        <f t="shared" ref="AF201:AF264" si="28">CONCATENATE(A201,E201)</f>
        <v>176000562000183</v>
      </c>
      <c r="AG201" s="28">
        <v>3459741.6700000004</v>
      </c>
      <c r="AH201" s="28">
        <v>1115370.9200000002</v>
      </c>
      <c r="AI201" s="18" t="s">
        <v>524</v>
      </c>
      <c r="AJ201" s="18" t="s">
        <v>1494</v>
      </c>
      <c r="AK201" s="20" t="s">
        <v>557</v>
      </c>
      <c r="AL201" s="20" t="s">
        <v>204</v>
      </c>
      <c r="AM201" s="29">
        <v>2021</v>
      </c>
    </row>
    <row r="202" spans="1:39" s="30" customFormat="1" ht="51" x14ac:dyDescent="0.2">
      <c r="A202" s="20" t="s">
        <v>1495</v>
      </c>
      <c r="B202" s="18" t="s">
        <v>242</v>
      </c>
      <c r="C202" s="18" t="s">
        <v>1832</v>
      </c>
      <c r="D202" s="19" t="s">
        <v>1828</v>
      </c>
      <c r="E202" s="19" t="s">
        <v>543</v>
      </c>
      <c r="F202" s="18" t="s">
        <v>1372</v>
      </c>
      <c r="G202" s="31" t="s">
        <v>1934</v>
      </c>
      <c r="H202" s="19">
        <v>1</v>
      </c>
      <c r="I202" s="21">
        <v>1</v>
      </c>
      <c r="J202" s="22" t="s">
        <v>1840</v>
      </c>
      <c r="K202" s="18" t="s">
        <v>95</v>
      </c>
      <c r="L202" s="18" t="s">
        <v>138</v>
      </c>
      <c r="M202" s="23">
        <v>35</v>
      </c>
      <c r="N202" s="23">
        <v>3</v>
      </c>
      <c r="O202" s="23">
        <v>3</v>
      </c>
      <c r="P202" s="24">
        <f t="shared" ref="P202:P265" si="29">SUM(N202:O202)</f>
        <v>6</v>
      </c>
      <c r="Q202" s="23">
        <v>3</v>
      </c>
      <c r="R202" s="23">
        <v>1</v>
      </c>
      <c r="S202" s="23">
        <v>10</v>
      </c>
      <c r="T202" s="23">
        <v>3</v>
      </c>
      <c r="U202" s="23">
        <v>7</v>
      </c>
      <c r="V202" s="23">
        <v>10</v>
      </c>
      <c r="W202" s="25">
        <f t="shared" ref="W202:W265" si="30">V202/P202</f>
        <v>1.6666666666666667</v>
      </c>
      <c r="X202" s="26">
        <f t="shared" ref="X202:X265" si="31">V202/P202</f>
        <v>1.6666666666666667</v>
      </c>
      <c r="Y202" s="27">
        <f t="shared" ref="Y202:Y265" si="32">IF(X202&gt;=100%,1,X202)</f>
        <v>1</v>
      </c>
      <c r="Z202" s="24" t="str">
        <f t="shared" ref="Z202:Z265" si="33">IF(X202&gt;=85%,"85% a 100%",IF(AND(X202&gt;=70%,X202&lt;85%),"70% a 84,99%","0% a 69,99%"))</f>
        <v>85% a 100%</v>
      </c>
      <c r="AA202" s="28">
        <v>6671259.9900000002</v>
      </c>
      <c r="AB202" s="28">
        <v>2177489.04</v>
      </c>
      <c r="AC202" s="25">
        <f t="shared" ref="AC202:AC265" si="34">AB202/AA202</f>
        <v>0.32639846794518346</v>
      </c>
      <c r="AD202" s="26">
        <f t="shared" ref="AD202:AD265" si="35">AB202/AA202</f>
        <v>0.32639846794518346</v>
      </c>
      <c r="AE202" s="24" t="str">
        <f t="shared" ref="AE202:AE265" si="36">IF(AD202&gt;=42.2%,"42,2% a 100%",IF(AND(AD202&gt;=34.7%,AD202&lt;42.19%),"34,7% a 42,1%","0% a 34,69%"))</f>
        <v>0% a 34,69%</v>
      </c>
      <c r="AF202" s="23" t="str">
        <f t="shared" si="28"/>
        <v>176000562000184</v>
      </c>
      <c r="AG202" s="28">
        <v>6671259.9900000002</v>
      </c>
      <c r="AH202" s="28">
        <v>2177489.04</v>
      </c>
      <c r="AI202" s="18" t="s">
        <v>1331</v>
      </c>
      <c r="AJ202" s="18" t="s">
        <v>1425</v>
      </c>
      <c r="AK202" s="20" t="s">
        <v>557</v>
      </c>
      <c r="AL202" s="20" t="s">
        <v>204</v>
      </c>
      <c r="AM202" s="29">
        <v>2021</v>
      </c>
    </row>
    <row r="203" spans="1:39" s="30" customFormat="1" ht="51" x14ac:dyDescent="0.2">
      <c r="A203" s="20" t="s">
        <v>269</v>
      </c>
      <c r="B203" s="18" t="s">
        <v>1866</v>
      </c>
      <c r="C203" s="18" t="s">
        <v>1832</v>
      </c>
      <c r="D203" s="19" t="s">
        <v>1834</v>
      </c>
      <c r="E203" s="19" t="s">
        <v>878</v>
      </c>
      <c r="F203" s="18" t="s">
        <v>203</v>
      </c>
      <c r="G203" s="31" t="s">
        <v>1934</v>
      </c>
      <c r="H203" s="19">
        <v>1</v>
      </c>
      <c r="I203" s="21">
        <v>1</v>
      </c>
      <c r="J203" s="22" t="s">
        <v>1840</v>
      </c>
      <c r="K203" s="18" t="s">
        <v>15</v>
      </c>
      <c r="L203" s="18" t="s">
        <v>115</v>
      </c>
      <c r="M203" s="23">
        <v>0</v>
      </c>
      <c r="N203" s="23">
        <v>0</v>
      </c>
      <c r="O203" s="23">
        <v>0</v>
      </c>
      <c r="P203" s="24">
        <f t="shared" si="29"/>
        <v>0</v>
      </c>
      <c r="Q203" s="23">
        <v>0</v>
      </c>
      <c r="R203" s="23">
        <v>350</v>
      </c>
      <c r="S203" s="23">
        <v>350</v>
      </c>
      <c r="T203" s="23">
        <v>0</v>
      </c>
      <c r="U203" s="23">
        <v>0</v>
      </c>
      <c r="V203" s="23">
        <v>0</v>
      </c>
      <c r="W203" s="25"/>
      <c r="X203" s="26"/>
      <c r="Y203" s="27"/>
      <c r="Z203" s="24"/>
      <c r="AA203" s="28">
        <v>6460045.5800000001</v>
      </c>
      <c r="AB203" s="28">
        <v>3015578.17</v>
      </c>
      <c r="AC203" s="25">
        <f t="shared" si="34"/>
        <v>0.46680447260869018</v>
      </c>
      <c r="AD203" s="26">
        <f t="shared" si="35"/>
        <v>0.46680447260869018</v>
      </c>
      <c r="AE203" s="24" t="str">
        <f t="shared" si="36"/>
        <v>42,2% a 100%</v>
      </c>
      <c r="AF203" s="23" t="str">
        <f t="shared" si="28"/>
        <v>136002384000182</v>
      </c>
      <c r="AG203" s="28">
        <v>6460045.5800000001</v>
      </c>
      <c r="AH203" s="28">
        <v>3015578.1700000004</v>
      </c>
      <c r="AI203" s="18" t="s">
        <v>876</v>
      </c>
      <c r="AJ203" s="18" t="s">
        <v>1665</v>
      </c>
      <c r="AK203" s="20" t="s">
        <v>511</v>
      </c>
      <c r="AL203" s="20" t="s">
        <v>724</v>
      </c>
      <c r="AM203" s="29">
        <v>2021</v>
      </c>
    </row>
    <row r="204" spans="1:39" s="30" customFormat="1" ht="63.75" x14ac:dyDescent="0.2">
      <c r="A204" s="20" t="s">
        <v>269</v>
      </c>
      <c r="B204" s="18" t="s">
        <v>1866</v>
      </c>
      <c r="C204" s="18" t="s">
        <v>1832</v>
      </c>
      <c r="D204" s="19" t="s">
        <v>1834</v>
      </c>
      <c r="E204" s="19" t="s">
        <v>1686</v>
      </c>
      <c r="F204" s="18" t="s">
        <v>962</v>
      </c>
      <c r="G204" s="31" t="s">
        <v>1934</v>
      </c>
      <c r="H204" s="19">
        <v>2</v>
      </c>
      <c r="I204" s="21">
        <v>5</v>
      </c>
      <c r="J204" s="22" t="s">
        <v>1844</v>
      </c>
      <c r="K204" s="18" t="s">
        <v>1550</v>
      </c>
      <c r="L204" s="18" t="s">
        <v>115</v>
      </c>
      <c r="M204" s="23">
        <v>0</v>
      </c>
      <c r="N204" s="23">
        <v>0</v>
      </c>
      <c r="O204" s="23">
        <v>0</v>
      </c>
      <c r="P204" s="24">
        <f t="shared" si="29"/>
        <v>0</v>
      </c>
      <c r="Q204" s="23">
        <v>0</v>
      </c>
      <c r="R204" s="23">
        <v>32</v>
      </c>
      <c r="S204" s="23">
        <v>32</v>
      </c>
      <c r="T204" s="23">
        <v>0</v>
      </c>
      <c r="U204" s="23">
        <v>0</v>
      </c>
      <c r="V204" s="23">
        <v>0</v>
      </c>
      <c r="W204" s="25"/>
      <c r="X204" s="26"/>
      <c r="Y204" s="27"/>
      <c r="Z204" s="24"/>
      <c r="AA204" s="28">
        <v>0</v>
      </c>
      <c r="AB204" s="28">
        <v>0</v>
      </c>
      <c r="AC204" s="25" t="e">
        <f t="shared" si="34"/>
        <v>#DIV/0!</v>
      </c>
      <c r="AD204" s="26" t="e">
        <f t="shared" si="35"/>
        <v>#DIV/0!</v>
      </c>
      <c r="AE204" s="24" t="e">
        <f t="shared" si="36"/>
        <v>#DIV/0!</v>
      </c>
      <c r="AF204" s="23" t="str">
        <f t="shared" si="28"/>
        <v>136002384000183</v>
      </c>
      <c r="AG204" s="28">
        <v>0</v>
      </c>
      <c r="AH204" s="28">
        <v>0</v>
      </c>
      <c r="AI204" s="18" t="s">
        <v>338</v>
      </c>
      <c r="AJ204" s="18" t="s">
        <v>767</v>
      </c>
      <c r="AK204" s="20" t="s">
        <v>511</v>
      </c>
      <c r="AL204" s="20" t="s">
        <v>724</v>
      </c>
      <c r="AM204" s="29">
        <v>2021</v>
      </c>
    </row>
    <row r="205" spans="1:39" s="30" customFormat="1" ht="63.75" x14ac:dyDescent="0.2">
      <c r="A205" s="20" t="s">
        <v>269</v>
      </c>
      <c r="B205" s="18" t="s">
        <v>1866</v>
      </c>
      <c r="C205" s="18" t="s">
        <v>1832</v>
      </c>
      <c r="D205" s="19" t="s">
        <v>1834</v>
      </c>
      <c r="E205" s="19" t="s">
        <v>543</v>
      </c>
      <c r="F205" s="18" t="s">
        <v>1372</v>
      </c>
      <c r="G205" s="31" t="s">
        <v>1934</v>
      </c>
      <c r="H205" s="19">
        <v>2</v>
      </c>
      <c r="I205" s="21">
        <v>6</v>
      </c>
      <c r="J205" s="22" t="s">
        <v>1845</v>
      </c>
      <c r="K205" s="18" t="s">
        <v>50</v>
      </c>
      <c r="L205" s="18" t="s">
        <v>115</v>
      </c>
      <c r="M205" s="23">
        <v>0</v>
      </c>
      <c r="N205" s="23">
        <v>0</v>
      </c>
      <c r="O205" s="23">
        <v>0</v>
      </c>
      <c r="P205" s="24">
        <f t="shared" si="29"/>
        <v>0</v>
      </c>
      <c r="Q205" s="23">
        <v>0</v>
      </c>
      <c r="R205" s="23">
        <v>16</v>
      </c>
      <c r="S205" s="23">
        <v>16</v>
      </c>
      <c r="T205" s="23">
        <v>0</v>
      </c>
      <c r="U205" s="23">
        <v>0</v>
      </c>
      <c r="V205" s="23">
        <v>0</v>
      </c>
      <c r="W205" s="25"/>
      <c r="X205" s="26"/>
      <c r="Y205" s="27"/>
      <c r="Z205" s="24"/>
      <c r="AA205" s="28">
        <v>0</v>
      </c>
      <c r="AB205" s="28">
        <v>0</v>
      </c>
      <c r="AC205" s="25" t="e">
        <f t="shared" si="34"/>
        <v>#DIV/0!</v>
      </c>
      <c r="AD205" s="26" t="e">
        <f t="shared" si="35"/>
        <v>#DIV/0!</v>
      </c>
      <c r="AE205" s="24" t="e">
        <f t="shared" si="36"/>
        <v>#DIV/0!</v>
      </c>
      <c r="AF205" s="23" t="str">
        <f t="shared" si="28"/>
        <v>136002384000184</v>
      </c>
      <c r="AG205" s="28">
        <v>0</v>
      </c>
      <c r="AH205" s="28">
        <v>0</v>
      </c>
      <c r="AI205" s="18" t="s">
        <v>1335</v>
      </c>
      <c r="AJ205" s="18" t="s">
        <v>528</v>
      </c>
      <c r="AK205" s="20" t="s">
        <v>511</v>
      </c>
      <c r="AL205" s="20" t="s">
        <v>724</v>
      </c>
      <c r="AM205" s="29">
        <v>2021</v>
      </c>
    </row>
    <row r="206" spans="1:39" s="30" customFormat="1" ht="63.75" x14ac:dyDescent="0.2">
      <c r="A206" s="20" t="s">
        <v>322</v>
      </c>
      <c r="B206" s="18" t="s">
        <v>585</v>
      </c>
      <c r="C206" s="18" t="s">
        <v>1832</v>
      </c>
      <c r="D206" s="19" t="s">
        <v>1836</v>
      </c>
      <c r="E206" s="19" t="s">
        <v>878</v>
      </c>
      <c r="F206" s="18" t="s">
        <v>203</v>
      </c>
      <c r="G206" s="31" t="s">
        <v>1934</v>
      </c>
      <c r="H206" s="19">
        <v>1</v>
      </c>
      <c r="I206" s="21">
        <v>1</v>
      </c>
      <c r="J206" s="22" t="s">
        <v>1840</v>
      </c>
      <c r="K206" s="18" t="s">
        <v>1475</v>
      </c>
      <c r="L206" s="18" t="s">
        <v>233</v>
      </c>
      <c r="M206" s="23">
        <v>0</v>
      </c>
      <c r="N206" s="23">
        <v>464</v>
      </c>
      <c r="O206" s="23">
        <v>450</v>
      </c>
      <c r="P206" s="24">
        <f t="shared" si="29"/>
        <v>914</v>
      </c>
      <c r="Q206" s="23">
        <v>420</v>
      </c>
      <c r="R206" s="23">
        <v>450</v>
      </c>
      <c r="S206" s="23">
        <v>1784</v>
      </c>
      <c r="T206" s="23">
        <v>464</v>
      </c>
      <c r="U206" s="23">
        <v>0</v>
      </c>
      <c r="V206" s="23">
        <v>464</v>
      </c>
      <c r="W206" s="25">
        <f t="shared" si="30"/>
        <v>0.50765864332603938</v>
      </c>
      <c r="X206" s="26">
        <f t="shared" si="31"/>
        <v>0.50765864332603938</v>
      </c>
      <c r="Y206" s="27">
        <f t="shared" si="32"/>
        <v>0.50765864332603938</v>
      </c>
      <c r="Z206" s="24" t="str">
        <f t="shared" si="33"/>
        <v>0% a 69,99%</v>
      </c>
      <c r="AA206" s="28">
        <v>42250864.579999998</v>
      </c>
      <c r="AB206" s="28">
        <v>18088020.920000002</v>
      </c>
      <c r="AC206" s="25">
        <f t="shared" si="34"/>
        <v>0.42811007774175119</v>
      </c>
      <c r="AD206" s="26">
        <f t="shared" si="35"/>
        <v>0.42811007774175119</v>
      </c>
      <c r="AE206" s="24" t="str">
        <f t="shared" si="36"/>
        <v>42,2% a 100%</v>
      </c>
      <c r="AF206" s="23" t="str">
        <f t="shared" si="28"/>
        <v>066000125000182</v>
      </c>
      <c r="AG206" s="28">
        <v>42250864.579999998</v>
      </c>
      <c r="AH206" s="28">
        <v>18088020.919999998</v>
      </c>
      <c r="AI206" s="18" t="s">
        <v>961</v>
      </c>
      <c r="AJ206" s="18" t="s">
        <v>403</v>
      </c>
      <c r="AK206" s="20" t="s">
        <v>31</v>
      </c>
      <c r="AL206" s="20" t="s">
        <v>1542</v>
      </c>
      <c r="AM206" s="29">
        <v>2021</v>
      </c>
    </row>
    <row r="207" spans="1:39" s="30" customFormat="1" ht="63.75" x14ac:dyDescent="0.2">
      <c r="A207" s="20" t="s">
        <v>322</v>
      </c>
      <c r="B207" s="18" t="s">
        <v>585</v>
      </c>
      <c r="C207" s="18" t="s">
        <v>1832</v>
      </c>
      <c r="D207" s="19" t="s">
        <v>1836</v>
      </c>
      <c r="E207" s="19" t="s">
        <v>1686</v>
      </c>
      <c r="F207" s="18" t="s">
        <v>962</v>
      </c>
      <c r="G207" s="31" t="s">
        <v>1934</v>
      </c>
      <c r="H207" s="19">
        <v>2</v>
      </c>
      <c r="I207" s="21">
        <v>5</v>
      </c>
      <c r="J207" s="22" t="s">
        <v>1844</v>
      </c>
      <c r="K207" s="18" t="s">
        <v>1610</v>
      </c>
      <c r="L207" s="18" t="s">
        <v>233</v>
      </c>
      <c r="M207" s="23">
        <v>0</v>
      </c>
      <c r="N207" s="23">
        <v>0</v>
      </c>
      <c r="O207" s="23">
        <v>20</v>
      </c>
      <c r="P207" s="24">
        <f t="shared" si="29"/>
        <v>20</v>
      </c>
      <c r="Q207" s="23">
        <v>0</v>
      </c>
      <c r="R207" s="23">
        <v>60</v>
      </c>
      <c r="S207" s="23">
        <v>80</v>
      </c>
      <c r="T207" s="23">
        <v>0</v>
      </c>
      <c r="U207" s="23">
        <v>0</v>
      </c>
      <c r="V207" s="23">
        <v>0</v>
      </c>
      <c r="W207" s="25">
        <v>0.05</v>
      </c>
      <c r="X207" s="26">
        <f t="shared" si="31"/>
        <v>0</v>
      </c>
      <c r="Y207" s="27">
        <f t="shared" si="32"/>
        <v>0</v>
      </c>
      <c r="Z207" s="24" t="str">
        <f t="shared" si="33"/>
        <v>0% a 69,99%</v>
      </c>
      <c r="AA207" s="28">
        <v>816690.35</v>
      </c>
      <c r="AB207" s="28">
        <v>131574.66</v>
      </c>
      <c r="AC207" s="25">
        <f t="shared" si="34"/>
        <v>0.16110715646389112</v>
      </c>
      <c r="AD207" s="26">
        <f t="shared" si="35"/>
        <v>0.16110715646389112</v>
      </c>
      <c r="AE207" s="24" t="str">
        <f t="shared" si="36"/>
        <v>0% a 34,69%</v>
      </c>
      <c r="AF207" s="23" t="str">
        <f t="shared" si="28"/>
        <v>066000125000183</v>
      </c>
      <c r="AG207" s="28">
        <v>816690.35</v>
      </c>
      <c r="AH207" s="28">
        <v>131574.66</v>
      </c>
      <c r="AI207" s="18" t="s">
        <v>567</v>
      </c>
      <c r="AJ207" s="18" t="s">
        <v>1619</v>
      </c>
      <c r="AK207" s="20" t="s">
        <v>31</v>
      </c>
      <c r="AL207" s="20" t="s">
        <v>1542</v>
      </c>
      <c r="AM207" s="29">
        <v>2021</v>
      </c>
    </row>
    <row r="208" spans="1:39" s="30" customFormat="1" ht="63.75" x14ac:dyDescent="0.2">
      <c r="A208" s="20" t="s">
        <v>322</v>
      </c>
      <c r="B208" s="18" t="s">
        <v>585</v>
      </c>
      <c r="C208" s="18" t="s">
        <v>1832</v>
      </c>
      <c r="D208" s="19" t="s">
        <v>1836</v>
      </c>
      <c r="E208" s="19" t="s">
        <v>543</v>
      </c>
      <c r="F208" s="18" t="s">
        <v>1372</v>
      </c>
      <c r="G208" s="31" t="s">
        <v>1934</v>
      </c>
      <c r="H208" s="19">
        <v>2</v>
      </c>
      <c r="I208" s="21">
        <v>5</v>
      </c>
      <c r="J208" s="22" t="s">
        <v>1844</v>
      </c>
      <c r="K208" s="18" t="s">
        <v>1173</v>
      </c>
      <c r="L208" s="18" t="s">
        <v>233</v>
      </c>
      <c r="M208" s="23">
        <v>0</v>
      </c>
      <c r="N208" s="23">
        <v>0</v>
      </c>
      <c r="O208" s="23">
        <v>1</v>
      </c>
      <c r="P208" s="24">
        <f t="shared" si="29"/>
        <v>1</v>
      </c>
      <c r="Q208" s="23">
        <v>0</v>
      </c>
      <c r="R208" s="23">
        <v>12</v>
      </c>
      <c r="S208" s="23">
        <v>13</v>
      </c>
      <c r="T208" s="23">
        <v>0</v>
      </c>
      <c r="U208" s="23">
        <v>0</v>
      </c>
      <c r="V208" s="23">
        <v>0</v>
      </c>
      <c r="W208" s="25">
        <f t="shared" si="30"/>
        <v>0</v>
      </c>
      <c r="X208" s="26">
        <f t="shared" si="31"/>
        <v>0</v>
      </c>
      <c r="Y208" s="27">
        <f t="shared" si="32"/>
        <v>0</v>
      </c>
      <c r="Z208" s="24" t="str">
        <f t="shared" si="33"/>
        <v>0% a 69,99%</v>
      </c>
      <c r="AA208" s="28">
        <v>486728.46</v>
      </c>
      <c r="AB208" s="28">
        <v>28857.73</v>
      </c>
      <c r="AC208" s="25">
        <f t="shared" si="34"/>
        <v>5.9289177378286033E-2</v>
      </c>
      <c r="AD208" s="26">
        <f t="shared" si="35"/>
        <v>5.9289177378286033E-2</v>
      </c>
      <c r="AE208" s="24" t="str">
        <f t="shared" si="36"/>
        <v>0% a 34,69%</v>
      </c>
      <c r="AF208" s="23" t="str">
        <f t="shared" si="28"/>
        <v>066000125000184</v>
      </c>
      <c r="AG208" s="28">
        <v>486728.46000000008</v>
      </c>
      <c r="AH208" s="28">
        <v>28857.73</v>
      </c>
      <c r="AI208" s="18" t="s">
        <v>640</v>
      </c>
      <c r="AJ208" s="18" t="s">
        <v>1159</v>
      </c>
      <c r="AK208" s="20" t="s">
        <v>31</v>
      </c>
      <c r="AL208" s="20" t="s">
        <v>1542</v>
      </c>
      <c r="AM208" s="29">
        <v>2021</v>
      </c>
    </row>
    <row r="209" spans="1:39" s="30" customFormat="1" ht="51" x14ac:dyDescent="0.2">
      <c r="A209" s="20" t="s">
        <v>1594</v>
      </c>
      <c r="B209" s="18" t="s">
        <v>303</v>
      </c>
      <c r="C209" s="18" t="s">
        <v>1832</v>
      </c>
      <c r="D209" s="19" t="s">
        <v>1831</v>
      </c>
      <c r="E209" s="19" t="s">
        <v>878</v>
      </c>
      <c r="F209" s="18" t="s">
        <v>203</v>
      </c>
      <c r="G209" s="31" t="s">
        <v>1934</v>
      </c>
      <c r="H209" s="19">
        <v>1</v>
      </c>
      <c r="I209" s="21">
        <v>1</v>
      </c>
      <c r="J209" s="22" t="s">
        <v>1840</v>
      </c>
      <c r="K209" s="18" t="s">
        <v>81</v>
      </c>
      <c r="L209" s="18" t="s">
        <v>138</v>
      </c>
      <c r="M209" s="23">
        <v>1902</v>
      </c>
      <c r="N209" s="23">
        <v>382</v>
      </c>
      <c r="O209" s="23">
        <v>509</v>
      </c>
      <c r="P209" s="24">
        <f t="shared" si="29"/>
        <v>891</v>
      </c>
      <c r="Q209" s="23">
        <v>509</v>
      </c>
      <c r="R209" s="23">
        <v>510</v>
      </c>
      <c r="S209" s="23">
        <v>1910</v>
      </c>
      <c r="T209" s="23">
        <v>382</v>
      </c>
      <c r="U209" s="23">
        <v>687</v>
      </c>
      <c r="V209" s="23">
        <v>1069</v>
      </c>
      <c r="W209" s="25">
        <f t="shared" si="30"/>
        <v>1.1997755331088664</v>
      </c>
      <c r="X209" s="26">
        <f t="shared" si="31"/>
        <v>1.1997755331088664</v>
      </c>
      <c r="Y209" s="27">
        <f t="shared" si="32"/>
        <v>1</v>
      </c>
      <c r="Z209" s="24" t="str">
        <f t="shared" si="33"/>
        <v>85% a 100%</v>
      </c>
      <c r="AA209" s="28">
        <v>41364630.729999997</v>
      </c>
      <c r="AB209" s="28">
        <v>16889479.390000001</v>
      </c>
      <c r="AC209" s="25">
        <f t="shared" si="34"/>
        <v>0.40830726859966343</v>
      </c>
      <c r="AD209" s="26">
        <f t="shared" si="35"/>
        <v>0.40830726859966343</v>
      </c>
      <c r="AE209" s="24" t="str">
        <f t="shared" si="36"/>
        <v>34,7% a 42,1%</v>
      </c>
      <c r="AF209" s="23" t="str">
        <f t="shared" si="28"/>
        <v>096000278000182</v>
      </c>
      <c r="AG209" s="28">
        <v>41364630.729999997</v>
      </c>
      <c r="AH209" s="28">
        <v>16889479.390000001</v>
      </c>
      <c r="AI209" s="18" t="s">
        <v>1274</v>
      </c>
      <c r="AJ209" s="18" t="s">
        <v>1163</v>
      </c>
      <c r="AK209" s="20" t="s">
        <v>1299</v>
      </c>
      <c r="AL209" s="20" t="s">
        <v>993</v>
      </c>
      <c r="AM209" s="29">
        <v>2021</v>
      </c>
    </row>
    <row r="210" spans="1:39" s="30" customFormat="1" ht="63.75" x14ac:dyDescent="0.2">
      <c r="A210" s="20" t="s">
        <v>1594</v>
      </c>
      <c r="B210" s="18" t="s">
        <v>303</v>
      </c>
      <c r="C210" s="18" t="s">
        <v>1832</v>
      </c>
      <c r="D210" s="19" t="s">
        <v>1831</v>
      </c>
      <c r="E210" s="19" t="s">
        <v>1686</v>
      </c>
      <c r="F210" s="18" t="s">
        <v>962</v>
      </c>
      <c r="G210" s="31" t="s">
        <v>1934</v>
      </c>
      <c r="H210" s="19">
        <v>2</v>
      </c>
      <c r="I210" s="21">
        <v>5</v>
      </c>
      <c r="J210" s="22" t="s">
        <v>1844</v>
      </c>
      <c r="K210" s="18" t="s">
        <v>966</v>
      </c>
      <c r="L210" s="18" t="s">
        <v>138</v>
      </c>
      <c r="M210" s="23">
        <v>260</v>
      </c>
      <c r="N210" s="23">
        <v>200</v>
      </c>
      <c r="O210" s="23">
        <v>25</v>
      </c>
      <c r="P210" s="24">
        <f t="shared" si="29"/>
        <v>225</v>
      </c>
      <c r="Q210" s="23">
        <v>25</v>
      </c>
      <c r="R210" s="23">
        <v>25</v>
      </c>
      <c r="S210" s="23">
        <v>275</v>
      </c>
      <c r="T210" s="23">
        <v>200</v>
      </c>
      <c r="U210" s="23">
        <v>0</v>
      </c>
      <c r="V210" s="23">
        <v>200</v>
      </c>
      <c r="W210" s="25">
        <f t="shared" si="30"/>
        <v>0.88888888888888884</v>
      </c>
      <c r="X210" s="26">
        <f t="shared" si="31"/>
        <v>0.88888888888888884</v>
      </c>
      <c r="Y210" s="27">
        <f t="shared" si="32"/>
        <v>0.88888888888888884</v>
      </c>
      <c r="Z210" s="24" t="str">
        <f t="shared" si="33"/>
        <v>85% a 100%</v>
      </c>
      <c r="AA210" s="28">
        <v>4448767.2300000004</v>
      </c>
      <c r="AB210" s="28">
        <v>1217355.32</v>
      </c>
      <c r="AC210" s="25">
        <f t="shared" si="34"/>
        <v>0.27363879858465867</v>
      </c>
      <c r="AD210" s="26">
        <f t="shared" si="35"/>
        <v>0.27363879858465867</v>
      </c>
      <c r="AE210" s="24" t="str">
        <f t="shared" si="36"/>
        <v>0% a 34,69%</v>
      </c>
      <c r="AF210" s="23" t="str">
        <f t="shared" si="28"/>
        <v>096000278000183</v>
      </c>
      <c r="AG210" s="28">
        <v>4448767.2300000004</v>
      </c>
      <c r="AH210" s="28">
        <v>1217355.32</v>
      </c>
      <c r="AI210" s="18" t="s">
        <v>1217</v>
      </c>
      <c r="AJ210" s="18" t="s">
        <v>992</v>
      </c>
      <c r="AK210" s="20" t="s">
        <v>1299</v>
      </c>
      <c r="AL210" s="20" t="s">
        <v>993</v>
      </c>
      <c r="AM210" s="29">
        <v>2021</v>
      </c>
    </row>
    <row r="211" spans="1:39" s="30" customFormat="1" ht="63.75" x14ac:dyDescent="0.2">
      <c r="A211" s="20" t="s">
        <v>1594</v>
      </c>
      <c r="B211" s="18" t="s">
        <v>303</v>
      </c>
      <c r="C211" s="18" t="s">
        <v>1832</v>
      </c>
      <c r="D211" s="19" t="s">
        <v>1831</v>
      </c>
      <c r="E211" s="19" t="s">
        <v>543</v>
      </c>
      <c r="F211" s="18" t="s">
        <v>1372</v>
      </c>
      <c r="G211" s="31" t="s">
        <v>1934</v>
      </c>
      <c r="H211" s="19">
        <v>2</v>
      </c>
      <c r="I211" s="21">
        <v>5</v>
      </c>
      <c r="J211" s="22" t="s">
        <v>1844</v>
      </c>
      <c r="K211" s="18" t="s">
        <v>95</v>
      </c>
      <c r="L211" s="18" t="s">
        <v>138</v>
      </c>
      <c r="M211" s="23">
        <v>23</v>
      </c>
      <c r="N211" s="23">
        <v>0</v>
      </c>
      <c r="O211" s="23">
        <v>29</v>
      </c>
      <c r="P211" s="24">
        <f t="shared" si="29"/>
        <v>29</v>
      </c>
      <c r="Q211" s="23">
        <v>0</v>
      </c>
      <c r="R211" s="23">
        <v>0</v>
      </c>
      <c r="S211" s="23">
        <v>29</v>
      </c>
      <c r="T211" s="23">
        <v>0</v>
      </c>
      <c r="U211" s="23">
        <v>28</v>
      </c>
      <c r="V211" s="23">
        <v>28</v>
      </c>
      <c r="W211" s="25">
        <f t="shared" si="30"/>
        <v>0.96551724137931039</v>
      </c>
      <c r="X211" s="26">
        <f t="shared" si="31"/>
        <v>0.96551724137931039</v>
      </c>
      <c r="Y211" s="27">
        <f t="shared" si="32"/>
        <v>0.96551724137931039</v>
      </c>
      <c r="Z211" s="24" t="str">
        <f t="shared" si="33"/>
        <v>85% a 100%</v>
      </c>
      <c r="AA211" s="28">
        <v>790419.71</v>
      </c>
      <c r="AB211" s="28">
        <v>267152.25</v>
      </c>
      <c r="AC211" s="25">
        <f t="shared" si="34"/>
        <v>0.33798783939737537</v>
      </c>
      <c r="AD211" s="26">
        <f t="shared" si="35"/>
        <v>0.33798783939737537</v>
      </c>
      <c r="AE211" s="24" t="str">
        <f t="shared" si="36"/>
        <v>0% a 34,69%</v>
      </c>
      <c r="AF211" s="23" t="str">
        <f t="shared" si="28"/>
        <v>096000278000184</v>
      </c>
      <c r="AG211" s="28">
        <v>790419.71000000008</v>
      </c>
      <c r="AH211" s="28">
        <v>267152.25</v>
      </c>
      <c r="AI211" s="18" t="s">
        <v>1660</v>
      </c>
      <c r="AJ211" s="18" t="s">
        <v>1634</v>
      </c>
      <c r="AK211" s="20" t="s">
        <v>1299</v>
      </c>
      <c r="AL211" s="20" t="s">
        <v>993</v>
      </c>
      <c r="AM211" s="29">
        <v>2021</v>
      </c>
    </row>
    <row r="212" spans="1:39" s="30" customFormat="1" ht="204" x14ac:dyDescent="0.2">
      <c r="A212" s="20" t="s">
        <v>580</v>
      </c>
      <c r="B212" s="18" t="s">
        <v>1303</v>
      </c>
      <c r="C212" s="18" t="s">
        <v>1832</v>
      </c>
      <c r="D212" s="19" t="s">
        <v>1828</v>
      </c>
      <c r="E212" s="19" t="s">
        <v>1057</v>
      </c>
      <c r="F212" s="18" t="s">
        <v>130</v>
      </c>
      <c r="G212" s="31" t="s">
        <v>1934</v>
      </c>
      <c r="H212" s="19">
        <v>1</v>
      </c>
      <c r="I212" s="21">
        <v>1</v>
      </c>
      <c r="J212" s="22" t="s">
        <v>1840</v>
      </c>
      <c r="K212" s="18" t="s">
        <v>1015</v>
      </c>
      <c r="L212" s="18" t="s">
        <v>205</v>
      </c>
      <c r="M212" s="23">
        <v>100</v>
      </c>
      <c r="N212" s="23">
        <v>25</v>
      </c>
      <c r="O212" s="23">
        <v>25</v>
      </c>
      <c r="P212" s="24">
        <f t="shared" si="29"/>
        <v>50</v>
      </c>
      <c r="Q212" s="23">
        <v>25</v>
      </c>
      <c r="R212" s="23">
        <v>25</v>
      </c>
      <c r="S212" s="23">
        <v>100</v>
      </c>
      <c r="T212" s="23">
        <v>22.95</v>
      </c>
      <c r="U212" s="23">
        <v>23.6</v>
      </c>
      <c r="V212" s="23">
        <v>46.55</v>
      </c>
      <c r="W212" s="25">
        <f t="shared" si="30"/>
        <v>0.93099999999999994</v>
      </c>
      <c r="X212" s="26">
        <f t="shared" si="31"/>
        <v>0.93099999999999994</v>
      </c>
      <c r="Y212" s="27">
        <f t="shared" si="32"/>
        <v>0.93099999999999994</v>
      </c>
      <c r="Z212" s="24" t="str">
        <f t="shared" si="33"/>
        <v>85% a 100%</v>
      </c>
      <c r="AA212" s="28">
        <v>113392324.37</v>
      </c>
      <c r="AB212" s="28">
        <v>52898119.600000001</v>
      </c>
      <c r="AC212" s="25">
        <f t="shared" si="34"/>
        <v>0.46650529384504935</v>
      </c>
      <c r="AD212" s="26">
        <f t="shared" si="35"/>
        <v>0.46650529384504935</v>
      </c>
      <c r="AE212" s="24" t="str">
        <f t="shared" si="36"/>
        <v>42,2% a 100%</v>
      </c>
      <c r="AF212" s="23" t="str">
        <f t="shared" si="28"/>
        <v>176001097000155</v>
      </c>
      <c r="AG212" s="28">
        <v>113392324.37000002</v>
      </c>
      <c r="AH212" s="28">
        <v>52898119.600000001</v>
      </c>
      <c r="AI212" s="18" t="s">
        <v>1407</v>
      </c>
      <c r="AJ212" s="18" t="s">
        <v>187</v>
      </c>
      <c r="AK212" s="20" t="s">
        <v>697</v>
      </c>
      <c r="AL212" s="20" t="s">
        <v>1432</v>
      </c>
      <c r="AM212" s="29">
        <v>2021</v>
      </c>
    </row>
    <row r="213" spans="1:39" s="30" customFormat="1" ht="127.5" x14ac:dyDescent="0.2">
      <c r="A213" s="20" t="s">
        <v>580</v>
      </c>
      <c r="B213" s="18" t="s">
        <v>1303</v>
      </c>
      <c r="C213" s="18" t="s">
        <v>1832</v>
      </c>
      <c r="D213" s="19" t="s">
        <v>1828</v>
      </c>
      <c r="E213" s="19" t="s">
        <v>320</v>
      </c>
      <c r="F213" s="18" t="s">
        <v>1282</v>
      </c>
      <c r="G213" s="31" t="s">
        <v>1934</v>
      </c>
      <c r="H213" s="19">
        <v>1</v>
      </c>
      <c r="I213" s="21">
        <v>1</v>
      </c>
      <c r="J213" s="22" t="s">
        <v>1840</v>
      </c>
      <c r="K213" s="18" t="s">
        <v>1431</v>
      </c>
      <c r="L213" s="18" t="s">
        <v>205</v>
      </c>
      <c r="M213" s="23">
        <v>100</v>
      </c>
      <c r="N213" s="23">
        <v>15</v>
      </c>
      <c r="O213" s="23">
        <v>35</v>
      </c>
      <c r="P213" s="24">
        <f t="shared" si="29"/>
        <v>50</v>
      </c>
      <c r="Q213" s="23">
        <v>25</v>
      </c>
      <c r="R213" s="23">
        <v>25</v>
      </c>
      <c r="S213" s="23">
        <v>100</v>
      </c>
      <c r="T213" s="23">
        <v>10.119999999999999</v>
      </c>
      <c r="U213" s="23">
        <v>29.05</v>
      </c>
      <c r="V213" s="23">
        <v>39.17</v>
      </c>
      <c r="W213" s="25">
        <f t="shared" si="30"/>
        <v>0.78339999999999999</v>
      </c>
      <c r="X213" s="26">
        <f t="shared" si="31"/>
        <v>0.78339999999999999</v>
      </c>
      <c r="Y213" s="27">
        <f t="shared" si="32"/>
        <v>0.78339999999999999</v>
      </c>
      <c r="Z213" s="24" t="str">
        <f t="shared" si="33"/>
        <v>70% a 84,99%</v>
      </c>
      <c r="AA213" s="28">
        <v>261479.43</v>
      </c>
      <c r="AB213" s="28">
        <v>102413</v>
      </c>
      <c r="AC213" s="25">
        <f t="shared" si="34"/>
        <v>0.39166752046231706</v>
      </c>
      <c r="AD213" s="26">
        <f t="shared" si="35"/>
        <v>0.39166752046231706</v>
      </c>
      <c r="AE213" s="24" t="str">
        <f t="shared" si="36"/>
        <v>34,7% a 42,1%</v>
      </c>
      <c r="AF213" s="23" t="str">
        <f t="shared" si="28"/>
        <v>176001097000156</v>
      </c>
      <c r="AG213" s="28">
        <v>261479.43</v>
      </c>
      <c r="AH213" s="28">
        <v>102413</v>
      </c>
      <c r="AI213" s="18" t="s">
        <v>1791</v>
      </c>
      <c r="AJ213" s="18" t="s">
        <v>980</v>
      </c>
      <c r="AK213" s="20" t="s">
        <v>697</v>
      </c>
      <c r="AL213" s="20" t="s">
        <v>1432</v>
      </c>
      <c r="AM213" s="29">
        <v>2021</v>
      </c>
    </row>
    <row r="214" spans="1:39" s="30" customFormat="1" ht="63.75" x14ac:dyDescent="0.2">
      <c r="A214" s="20" t="s">
        <v>662</v>
      </c>
      <c r="B214" s="18" t="s">
        <v>1867</v>
      </c>
      <c r="C214" s="18" t="s">
        <v>1837</v>
      </c>
      <c r="D214" s="19" t="s">
        <v>1828</v>
      </c>
      <c r="E214" s="19" t="s">
        <v>1554</v>
      </c>
      <c r="F214" s="18" t="s">
        <v>1304</v>
      </c>
      <c r="G214" s="31" t="s">
        <v>1934</v>
      </c>
      <c r="H214" s="19">
        <v>1</v>
      </c>
      <c r="I214" s="21">
        <v>3</v>
      </c>
      <c r="J214" s="22" t="s">
        <v>1842</v>
      </c>
      <c r="K214" s="18" t="s">
        <v>1618</v>
      </c>
      <c r="L214" s="18" t="s">
        <v>1641</v>
      </c>
      <c r="M214" s="23">
        <v>0</v>
      </c>
      <c r="N214" s="23">
        <v>0</v>
      </c>
      <c r="O214" s="23">
        <v>7</v>
      </c>
      <c r="P214" s="24">
        <f t="shared" si="29"/>
        <v>7</v>
      </c>
      <c r="Q214" s="23">
        <v>27</v>
      </c>
      <c r="R214" s="23">
        <v>30</v>
      </c>
      <c r="S214" s="23">
        <v>64</v>
      </c>
      <c r="T214" s="23">
        <v>0</v>
      </c>
      <c r="U214" s="23">
        <v>7</v>
      </c>
      <c r="V214" s="23">
        <v>7</v>
      </c>
      <c r="W214" s="25">
        <f t="shared" si="30"/>
        <v>1</v>
      </c>
      <c r="X214" s="26">
        <f t="shared" si="31"/>
        <v>1</v>
      </c>
      <c r="Y214" s="27">
        <f t="shared" si="32"/>
        <v>1</v>
      </c>
      <c r="Z214" s="24" t="str">
        <f t="shared" si="33"/>
        <v>85% a 100%</v>
      </c>
      <c r="AA214" s="28">
        <v>1433296.72</v>
      </c>
      <c r="AB214" s="28">
        <v>0</v>
      </c>
      <c r="AC214" s="25">
        <f t="shared" si="34"/>
        <v>0</v>
      </c>
      <c r="AD214" s="26">
        <f t="shared" si="35"/>
        <v>0</v>
      </c>
      <c r="AE214" s="24" t="str">
        <f t="shared" si="36"/>
        <v>0% a 34,69%</v>
      </c>
      <c r="AF214" s="23" t="str">
        <f t="shared" si="28"/>
        <v>176801271000185</v>
      </c>
      <c r="AG214" s="28">
        <v>1433296.7199999997</v>
      </c>
      <c r="AH214" s="28">
        <v>0</v>
      </c>
      <c r="AI214" s="18" t="s">
        <v>21</v>
      </c>
      <c r="AJ214" s="18" t="s">
        <v>1534</v>
      </c>
      <c r="AK214" s="20" t="s">
        <v>1604</v>
      </c>
      <c r="AL214" s="20" t="s">
        <v>615</v>
      </c>
      <c r="AM214" s="29">
        <v>2021</v>
      </c>
    </row>
    <row r="215" spans="1:39" s="30" customFormat="1" ht="51" x14ac:dyDescent="0.2">
      <c r="A215" s="20" t="s">
        <v>662</v>
      </c>
      <c r="B215" s="18" t="s">
        <v>1867</v>
      </c>
      <c r="C215" s="18" t="s">
        <v>1837</v>
      </c>
      <c r="D215" s="19" t="s">
        <v>1828</v>
      </c>
      <c r="E215" s="19" t="s">
        <v>150</v>
      </c>
      <c r="F215" s="18" t="s">
        <v>1659</v>
      </c>
      <c r="G215" s="31" t="s">
        <v>1934</v>
      </c>
      <c r="H215" s="19">
        <v>1</v>
      </c>
      <c r="I215" s="21">
        <v>3</v>
      </c>
      <c r="J215" s="22" t="s">
        <v>1842</v>
      </c>
      <c r="K215" s="18" t="s">
        <v>387</v>
      </c>
      <c r="L215" s="18" t="s">
        <v>1641</v>
      </c>
      <c r="M215" s="23">
        <v>0</v>
      </c>
      <c r="N215" s="23">
        <v>24119</v>
      </c>
      <c r="O215" s="23">
        <v>25523</v>
      </c>
      <c r="P215" s="24">
        <f t="shared" si="29"/>
        <v>49642</v>
      </c>
      <c r="Q215" s="23">
        <v>38006</v>
      </c>
      <c r="R215" s="23">
        <v>53054</v>
      </c>
      <c r="S215" s="23">
        <v>140702</v>
      </c>
      <c r="T215" s="23">
        <v>24119</v>
      </c>
      <c r="U215" s="23">
        <v>31298</v>
      </c>
      <c r="V215" s="23">
        <v>55417</v>
      </c>
      <c r="W215" s="25">
        <f t="shared" si="30"/>
        <v>1.1163329438781677</v>
      </c>
      <c r="X215" s="26">
        <f t="shared" si="31"/>
        <v>1.1163329438781677</v>
      </c>
      <c r="Y215" s="27">
        <f t="shared" si="32"/>
        <v>1</v>
      </c>
      <c r="Z215" s="24" t="str">
        <f t="shared" si="33"/>
        <v>85% a 100%</v>
      </c>
      <c r="AA215" s="28">
        <v>28447777.199999999</v>
      </c>
      <c r="AB215" s="28">
        <v>11505342.279999999</v>
      </c>
      <c r="AC215" s="25">
        <f t="shared" si="34"/>
        <v>0.4044373027499667</v>
      </c>
      <c r="AD215" s="26">
        <f t="shared" si="35"/>
        <v>0.4044373027499667</v>
      </c>
      <c r="AE215" s="24" t="str">
        <f t="shared" si="36"/>
        <v>34,7% a 42,1%</v>
      </c>
      <c r="AF215" s="23" t="str">
        <f t="shared" si="28"/>
        <v>176801271000190</v>
      </c>
      <c r="AG215" s="28">
        <v>28447777.199999996</v>
      </c>
      <c r="AH215" s="28">
        <v>11505342.280000003</v>
      </c>
      <c r="AI215" s="18" t="s">
        <v>37</v>
      </c>
      <c r="AJ215" s="18" t="s">
        <v>1745</v>
      </c>
      <c r="AK215" s="20" t="s">
        <v>1604</v>
      </c>
      <c r="AL215" s="20" t="s">
        <v>615</v>
      </c>
      <c r="AM215" s="29">
        <v>2021</v>
      </c>
    </row>
    <row r="216" spans="1:39" s="30" customFormat="1" ht="51" x14ac:dyDescent="0.2">
      <c r="A216" s="20" t="s">
        <v>84</v>
      </c>
      <c r="B216" s="18" t="s">
        <v>1033</v>
      </c>
      <c r="C216" s="18" t="s">
        <v>1832</v>
      </c>
      <c r="D216" s="19" t="s">
        <v>1828</v>
      </c>
      <c r="E216" s="19" t="s">
        <v>878</v>
      </c>
      <c r="F216" s="18" t="s">
        <v>203</v>
      </c>
      <c r="G216" s="31" t="s">
        <v>1934</v>
      </c>
      <c r="H216" s="19">
        <v>1</v>
      </c>
      <c r="I216" s="21">
        <v>1</v>
      </c>
      <c r="J216" s="22" t="s">
        <v>1840</v>
      </c>
      <c r="K216" s="18" t="s">
        <v>81</v>
      </c>
      <c r="L216" s="18" t="s">
        <v>205</v>
      </c>
      <c r="M216" s="23">
        <v>425</v>
      </c>
      <c r="N216" s="23">
        <v>0</v>
      </c>
      <c r="O216" s="23">
        <v>0</v>
      </c>
      <c r="P216" s="24">
        <f t="shared" si="29"/>
        <v>0</v>
      </c>
      <c r="Q216" s="23">
        <v>0</v>
      </c>
      <c r="R216" s="23">
        <v>400</v>
      </c>
      <c r="S216" s="23">
        <v>400</v>
      </c>
      <c r="T216" s="23">
        <v>0</v>
      </c>
      <c r="U216" s="23">
        <v>0</v>
      </c>
      <c r="V216" s="23">
        <v>0</v>
      </c>
      <c r="W216" s="25"/>
      <c r="X216" s="26"/>
      <c r="Y216" s="27"/>
      <c r="Z216" s="24"/>
      <c r="AA216" s="28">
        <v>3306017.66</v>
      </c>
      <c r="AB216" s="28">
        <v>1290960.3799999999</v>
      </c>
      <c r="AC216" s="25">
        <f t="shared" si="34"/>
        <v>0.39048804718121194</v>
      </c>
      <c r="AD216" s="26">
        <f t="shared" si="35"/>
        <v>0.39048804718121194</v>
      </c>
      <c r="AE216" s="24" t="str">
        <f t="shared" si="36"/>
        <v>34,7% a 42,1%</v>
      </c>
      <c r="AF216" s="23" t="str">
        <f t="shared" si="28"/>
        <v>176812052000182</v>
      </c>
      <c r="AG216" s="28">
        <v>3306017.66</v>
      </c>
      <c r="AH216" s="28">
        <v>1290960.3799999999</v>
      </c>
      <c r="AI216" s="18" t="s">
        <v>658</v>
      </c>
      <c r="AJ216" s="18" t="s">
        <v>129</v>
      </c>
      <c r="AK216" s="20" t="s">
        <v>1145</v>
      </c>
      <c r="AL216" s="20" t="s">
        <v>330</v>
      </c>
      <c r="AM216" s="29">
        <v>2021</v>
      </c>
    </row>
    <row r="217" spans="1:39" s="30" customFormat="1" ht="63.75" x14ac:dyDescent="0.2">
      <c r="A217" s="20" t="s">
        <v>84</v>
      </c>
      <c r="B217" s="18" t="s">
        <v>1033</v>
      </c>
      <c r="C217" s="18" t="s">
        <v>1832</v>
      </c>
      <c r="D217" s="19" t="s">
        <v>1828</v>
      </c>
      <c r="E217" s="19" t="s">
        <v>1686</v>
      </c>
      <c r="F217" s="18" t="s">
        <v>962</v>
      </c>
      <c r="G217" s="31" t="s">
        <v>1934</v>
      </c>
      <c r="H217" s="19">
        <v>2</v>
      </c>
      <c r="I217" s="21">
        <v>5</v>
      </c>
      <c r="J217" s="22" t="s">
        <v>1844</v>
      </c>
      <c r="K217" s="18" t="s">
        <v>644</v>
      </c>
      <c r="L217" s="18" t="s">
        <v>138</v>
      </c>
      <c r="M217" s="23">
        <v>37</v>
      </c>
      <c r="N217" s="23">
        <v>0</v>
      </c>
      <c r="O217" s="23">
        <v>0</v>
      </c>
      <c r="P217" s="24">
        <f t="shared" si="29"/>
        <v>0</v>
      </c>
      <c r="Q217" s="23">
        <v>0</v>
      </c>
      <c r="R217" s="23">
        <v>71</v>
      </c>
      <c r="S217" s="23">
        <v>71</v>
      </c>
      <c r="T217" s="23">
        <v>0</v>
      </c>
      <c r="U217" s="23">
        <v>11</v>
      </c>
      <c r="V217" s="23">
        <v>11</v>
      </c>
      <c r="W217" s="25"/>
      <c r="X217" s="26"/>
      <c r="Y217" s="27"/>
      <c r="Z217" s="24"/>
      <c r="AA217" s="28">
        <v>419335.98</v>
      </c>
      <c r="AB217" s="28">
        <v>3077.12</v>
      </c>
      <c r="AC217" s="25">
        <f t="shared" si="34"/>
        <v>7.3380776913061453E-3</v>
      </c>
      <c r="AD217" s="26">
        <f t="shared" si="35"/>
        <v>7.3380776913061453E-3</v>
      </c>
      <c r="AE217" s="24" t="str">
        <f t="shared" si="36"/>
        <v>0% a 34,69%</v>
      </c>
      <c r="AF217" s="23" t="str">
        <f t="shared" si="28"/>
        <v>176812052000183</v>
      </c>
      <c r="AG217" s="28">
        <v>419335.98</v>
      </c>
      <c r="AH217" s="28">
        <v>3077.12</v>
      </c>
      <c r="AI217" s="18" t="s">
        <v>7</v>
      </c>
      <c r="AJ217" s="18" t="s">
        <v>1413</v>
      </c>
      <c r="AK217" s="20" t="s">
        <v>1145</v>
      </c>
      <c r="AL217" s="20" t="s">
        <v>330</v>
      </c>
      <c r="AM217" s="29">
        <v>2021</v>
      </c>
    </row>
    <row r="218" spans="1:39" s="30" customFormat="1" ht="51" x14ac:dyDescent="0.2">
      <c r="A218" s="20" t="s">
        <v>84</v>
      </c>
      <c r="B218" s="18" t="s">
        <v>1033</v>
      </c>
      <c r="C218" s="18" t="s">
        <v>1832</v>
      </c>
      <c r="D218" s="19" t="s">
        <v>1828</v>
      </c>
      <c r="E218" s="19" t="s">
        <v>543</v>
      </c>
      <c r="F218" s="18" t="s">
        <v>1372</v>
      </c>
      <c r="G218" s="31" t="s">
        <v>1934</v>
      </c>
      <c r="H218" s="19">
        <v>3</v>
      </c>
      <c r="I218" s="21">
        <v>7</v>
      </c>
      <c r="J218" s="22" t="s">
        <v>1846</v>
      </c>
      <c r="K218" s="18" t="s">
        <v>1704</v>
      </c>
      <c r="L218" s="18" t="s">
        <v>138</v>
      </c>
      <c r="M218" s="23">
        <v>12</v>
      </c>
      <c r="N218" s="23">
        <v>0</v>
      </c>
      <c r="O218" s="23">
        <v>0</v>
      </c>
      <c r="P218" s="24">
        <f t="shared" si="29"/>
        <v>0</v>
      </c>
      <c r="Q218" s="23">
        <v>0</v>
      </c>
      <c r="R218" s="23">
        <v>12</v>
      </c>
      <c r="S218" s="23">
        <v>12</v>
      </c>
      <c r="T218" s="23">
        <v>0</v>
      </c>
      <c r="U218" s="23">
        <v>13</v>
      </c>
      <c r="V218" s="23">
        <v>13</v>
      </c>
      <c r="W218" s="25"/>
      <c r="X218" s="26"/>
      <c r="Y218" s="27"/>
      <c r="Z218" s="24"/>
      <c r="AA218" s="28">
        <v>143111.92000000001</v>
      </c>
      <c r="AB218" s="28">
        <v>2365.38</v>
      </c>
      <c r="AC218" s="25">
        <f t="shared" si="34"/>
        <v>1.6528182977350873E-2</v>
      </c>
      <c r="AD218" s="26">
        <f t="shared" si="35"/>
        <v>1.6528182977350873E-2</v>
      </c>
      <c r="AE218" s="24" t="str">
        <f t="shared" si="36"/>
        <v>0% a 34,69%</v>
      </c>
      <c r="AF218" s="23" t="str">
        <f t="shared" si="28"/>
        <v>176812052000184</v>
      </c>
      <c r="AG218" s="28">
        <v>143111.91999999998</v>
      </c>
      <c r="AH218" s="28">
        <v>2365.38</v>
      </c>
      <c r="AI218" s="18" t="s">
        <v>455</v>
      </c>
      <c r="AJ218" s="18" t="s">
        <v>693</v>
      </c>
      <c r="AK218" s="20" t="s">
        <v>1145</v>
      </c>
      <c r="AL218" s="20" t="s">
        <v>330</v>
      </c>
      <c r="AM218" s="29">
        <v>2021</v>
      </c>
    </row>
    <row r="219" spans="1:39" s="30" customFormat="1" ht="102" x14ac:dyDescent="0.2">
      <c r="A219" s="20" t="s">
        <v>1171</v>
      </c>
      <c r="B219" s="18" t="s">
        <v>1868</v>
      </c>
      <c r="C219" s="18" t="s">
        <v>1827</v>
      </c>
      <c r="D219" s="19" t="s">
        <v>1828</v>
      </c>
      <c r="E219" s="19" t="s">
        <v>1057</v>
      </c>
      <c r="F219" s="18" t="s">
        <v>1126</v>
      </c>
      <c r="G219" s="31" t="s">
        <v>1934</v>
      </c>
      <c r="H219" s="19">
        <v>1</v>
      </c>
      <c r="I219" s="21">
        <v>2</v>
      </c>
      <c r="J219" s="22" t="s">
        <v>1841</v>
      </c>
      <c r="K219" s="18" t="s">
        <v>364</v>
      </c>
      <c r="L219" s="18" t="s">
        <v>205</v>
      </c>
      <c r="M219" s="23">
        <v>100</v>
      </c>
      <c r="N219" s="23">
        <v>25</v>
      </c>
      <c r="O219" s="23">
        <v>25</v>
      </c>
      <c r="P219" s="24">
        <f t="shared" si="29"/>
        <v>50</v>
      </c>
      <c r="Q219" s="23">
        <v>25</v>
      </c>
      <c r="R219" s="23">
        <v>25</v>
      </c>
      <c r="S219" s="23">
        <v>100</v>
      </c>
      <c r="T219" s="23">
        <v>19</v>
      </c>
      <c r="U219" s="23">
        <v>19.77</v>
      </c>
      <c r="V219" s="23">
        <v>38.770000000000003</v>
      </c>
      <c r="W219" s="25">
        <f t="shared" si="30"/>
        <v>0.77540000000000009</v>
      </c>
      <c r="X219" s="26">
        <f t="shared" si="31"/>
        <v>0.77540000000000009</v>
      </c>
      <c r="Y219" s="27">
        <f t="shared" si="32"/>
        <v>0.77540000000000009</v>
      </c>
      <c r="Z219" s="24" t="str">
        <f t="shared" si="33"/>
        <v>70% a 84,99%</v>
      </c>
      <c r="AA219" s="28">
        <v>1068323.67</v>
      </c>
      <c r="AB219" s="28">
        <v>414206.23</v>
      </c>
      <c r="AC219" s="25">
        <f t="shared" si="34"/>
        <v>0.38771604676698779</v>
      </c>
      <c r="AD219" s="26">
        <f t="shared" si="35"/>
        <v>0.38771604676698779</v>
      </c>
      <c r="AE219" s="24" t="str">
        <f t="shared" si="36"/>
        <v>34,7% a 42,1%</v>
      </c>
      <c r="AF219" s="23" t="str">
        <f t="shared" si="28"/>
        <v>176819294000155</v>
      </c>
      <c r="AG219" s="28">
        <v>1068323.6700000002</v>
      </c>
      <c r="AH219" s="28">
        <v>414206.23000000004</v>
      </c>
      <c r="AI219" s="18" t="s">
        <v>1473</v>
      </c>
      <c r="AJ219" s="18" t="s">
        <v>217</v>
      </c>
      <c r="AK219" s="20" t="s">
        <v>465</v>
      </c>
      <c r="AL219" s="20" t="s">
        <v>1119</v>
      </c>
      <c r="AM219" s="29">
        <v>2021</v>
      </c>
    </row>
    <row r="220" spans="1:39" s="30" customFormat="1" ht="63.75" x14ac:dyDescent="0.2">
      <c r="A220" s="20" t="s">
        <v>1324</v>
      </c>
      <c r="B220" s="18" t="s">
        <v>1869</v>
      </c>
      <c r="C220" s="18" t="s">
        <v>1943</v>
      </c>
      <c r="D220" s="19" t="s">
        <v>1828</v>
      </c>
      <c r="E220" s="19" t="s">
        <v>1057</v>
      </c>
      <c r="F220" s="18" t="s">
        <v>1703</v>
      </c>
      <c r="G220" s="31" t="s">
        <v>1934</v>
      </c>
      <c r="H220" s="19">
        <v>2</v>
      </c>
      <c r="I220" s="21">
        <v>5</v>
      </c>
      <c r="J220" s="22" t="s">
        <v>1844</v>
      </c>
      <c r="K220" s="18" t="s">
        <v>688</v>
      </c>
      <c r="L220" s="18" t="s">
        <v>138</v>
      </c>
      <c r="M220" s="23">
        <v>2</v>
      </c>
      <c r="N220" s="23">
        <v>0</v>
      </c>
      <c r="O220" s="23">
        <v>1</v>
      </c>
      <c r="P220" s="24">
        <f t="shared" si="29"/>
        <v>1</v>
      </c>
      <c r="Q220" s="23">
        <v>0</v>
      </c>
      <c r="R220" s="23">
        <v>1</v>
      </c>
      <c r="S220" s="23">
        <v>2</v>
      </c>
      <c r="T220" s="23">
        <v>0</v>
      </c>
      <c r="U220" s="23">
        <v>1</v>
      </c>
      <c r="V220" s="23">
        <v>1</v>
      </c>
      <c r="W220" s="25">
        <f t="shared" si="30"/>
        <v>1</v>
      </c>
      <c r="X220" s="26">
        <f t="shared" si="31"/>
        <v>1</v>
      </c>
      <c r="Y220" s="27">
        <f t="shared" si="32"/>
        <v>1</v>
      </c>
      <c r="Z220" s="24" t="str">
        <f t="shared" si="33"/>
        <v>85% a 100%</v>
      </c>
      <c r="AA220" s="28">
        <v>568803.27</v>
      </c>
      <c r="AB220" s="28">
        <v>268829.12</v>
      </c>
      <c r="AC220" s="25">
        <f t="shared" si="34"/>
        <v>0.47262231808196176</v>
      </c>
      <c r="AD220" s="26">
        <f t="shared" si="35"/>
        <v>0.47262231808196176</v>
      </c>
      <c r="AE220" s="24" t="str">
        <f t="shared" si="36"/>
        <v>42,2% a 100%</v>
      </c>
      <c r="AF220" s="23" t="str">
        <f t="shared" si="28"/>
        <v>176815523000155</v>
      </c>
      <c r="AG220" s="28">
        <v>496114.04000000004</v>
      </c>
      <c r="AH220" s="28">
        <v>196139.89</v>
      </c>
      <c r="AI220" s="18" t="s">
        <v>971</v>
      </c>
      <c r="AJ220" s="18" t="s">
        <v>607</v>
      </c>
      <c r="AK220" s="20" t="s">
        <v>512</v>
      </c>
      <c r="AL220" s="20" t="s">
        <v>1250</v>
      </c>
      <c r="AM220" s="29">
        <v>2021</v>
      </c>
    </row>
    <row r="221" spans="1:39" s="30" customFormat="1" ht="63.75" x14ac:dyDescent="0.2">
      <c r="A221" s="20" t="s">
        <v>1324</v>
      </c>
      <c r="B221" s="18" t="s">
        <v>1869</v>
      </c>
      <c r="C221" s="18" t="s">
        <v>1943</v>
      </c>
      <c r="D221" s="19" t="s">
        <v>1828</v>
      </c>
      <c r="E221" s="19" t="s">
        <v>1318</v>
      </c>
      <c r="F221" s="18" t="s">
        <v>452</v>
      </c>
      <c r="G221" s="31" t="s">
        <v>1934</v>
      </c>
      <c r="H221" s="19">
        <v>2</v>
      </c>
      <c r="I221" s="21">
        <v>5</v>
      </c>
      <c r="J221" s="22" t="s">
        <v>1844</v>
      </c>
      <c r="K221" s="18" t="s">
        <v>1549</v>
      </c>
      <c r="L221" s="18" t="s">
        <v>205</v>
      </c>
      <c r="M221" s="23">
        <v>32.450000000000003</v>
      </c>
      <c r="N221" s="23">
        <v>0</v>
      </c>
      <c r="O221" s="23">
        <v>33.11</v>
      </c>
      <c r="P221" s="24">
        <f t="shared" si="29"/>
        <v>33.11</v>
      </c>
      <c r="Q221" s="23">
        <v>0</v>
      </c>
      <c r="R221" s="23">
        <v>1.33</v>
      </c>
      <c r="S221" s="23">
        <v>34.44</v>
      </c>
      <c r="T221" s="23">
        <v>0</v>
      </c>
      <c r="U221" s="23">
        <v>33.11</v>
      </c>
      <c r="V221" s="23">
        <v>33.11</v>
      </c>
      <c r="W221" s="25">
        <f t="shared" si="30"/>
        <v>1</v>
      </c>
      <c r="X221" s="26">
        <f t="shared" si="31"/>
        <v>1</v>
      </c>
      <c r="Y221" s="27">
        <f t="shared" si="32"/>
        <v>1</v>
      </c>
      <c r="Z221" s="24" t="str">
        <f t="shared" si="33"/>
        <v>85% a 100%</v>
      </c>
      <c r="AA221" s="28">
        <v>0</v>
      </c>
      <c r="AB221" s="28">
        <v>0</v>
      </c>
      <c r="AC221" s="25" t="e">
        <f t="shared" si="34"/>
        <v>#DIV/0!</v>
      </c>
      <c r="AD221" s="26" t="e">
        <f t="shared" si="35"/>
        <v>#DIV/0!</v>
      </c>
      <c r="AE221" s="24" t="e">
        <f t="shared" si="36"/>
        <v>#DIV/0!</v>
      </c>
      <c r="AF221" s="23" t="str">
        <f t="shared" si="28"/>
        <v>176815523000157</v>
      </c>
      <c r="AG221" s="28">
        <v>0</v>
      </c>
      <c r="AH221" s="28">
        <v>0</v>
      </c>
      <c r="AI221" s="18" t="s">
        <v>971</v>
      </c>
      <c r="AJ221" s="18" t="s">
        <v>1747</v>
      </c>
      <c r="AK221" s="20" t="s">
        <v>512</v>
      </c>
      <c r="AL221" s="20" t="s">
        <v>1250</v>
      </c>
      <c r="AM221" s="29">
        <v>2021</v>
      </c>
    </row>
    <row r="222" spans="1:39" s="30" customFormat="1" ht="140.25" x14ac:dyDescent="0.2">
      <c r="A222" s="20" t="s">
        <v>1324</v>
      </c>
      <c r="B222" s="18" t="s">
        <v>1869</v>
      </c>
      <c r="C222" s="18" t="s">
        <v>1943</v>
      </c>
      <c r="D222" s="19" t="s">
        <v>1828</v>
      </c>
      <c r="E222" s="19" t="s">
        <v>696</v>
      </c>
      <c r="F222" s="18" t="s">
        <v>68</v>
      </c>
      <c r="G222" s="31" t="s">
        <v>1934</v>
      </c>
      <c r="H222" s="19">
        <v>2</v>
      </c>
      <c r="I222" s="21">
        <v>5</v>
      </c>
      <c r="J222" s="22" t="s">
        <v>1844</v>
      </c>
      <c r="K222" s="18" t="s">
        <v>1628</v>
      </c>
      <c r="L222" s="18" t="s">
        <v>138</v>
      </c>
      <c r="M222" s="23">
        <v>18</v>
      </c>
      <c r="N222" s="23">
        <v>0</v>
      </c>
      <c r="O222" s="23">
        <v>8</v>
      </c>
      <c r="P222" s="24">
        <f t="shared" si="29"/>
        <v>8</v>
      </c>
      <c r="Q222" s="23">
        <v>0</v>
      </c>
      <c r="R222" s="23">
        <v>10</v>
      </c>
      <c r="S222" s="23">
        <v>18</v>
      </c>
      <c r="T222" s="23">
        <v>0</v>
      </c>
      <c r="U222" s="23">
        <v>8</v>
      </c>
      <c r="V222" s="23">
        <v>8</v>
      </c>
      <c r="W222" s="25">
        <f t="shared" si="30"/>
        <v>1</v>
      </c>
      <c r="X222" s="26">
        <f t="shared" si="31"/>
        <v>1</v>
      </c>
      <c r="Y222" s="27">
        <f t="shared" si="32"/>
        <v>1</v>
      </c>
      <c r="Z222" s="24" t="str">
        <f t="shared" si="33"/>
        <v>85% a 100%</v>
      </c>
      <c r="AA222" s="28">
        <v>1495226.12</v>
      </c>
      <c r="AB222" s="28">
        <v>680451.81</v>
      </c>
      <c r="AC222" s="25">
        <f t="shared" si="34"/>
        <v>0.45508288070837072</v>
      </c>
      <c r="AD222" s="26">
        <f t="shared" si="35"/>
        <v>0.45508288070837072</v>
      </c>
      <c r="AE222" s="24" t="str">
        <f t="shared" si="36"/>
        <v>42,2% a 100%</v>
      </c>
      <c r="AF222" s="23" t="str">
        <f t="shared" si="28"/>
        <v>176815523000186</v>
      </c>
      <c r="AG222" s="28">
        <v>1277305.8900000001</v>
      </c>
      <c r="AH222" s="28">
        <v>462531.58</v>
      </c>
      <c r="AI222" s="18" t="s">
        <v>971</v>
      </c>
      <c r="AJ222" s="18" t="s">
        <v>845</v>
      </c>
      <c r="AK222" s="20" t="s">
        <v>512</v>
      </c>
      <c r="AL222" s="20" t="s">
        <v>1250</v>
      </c>
      <c r="AM222" s="29">
        <v>2021</v>
      </c>
    </row>
    <row r="223" spans="1:39" s="30" customFormat="1" ht="89.25" x14ac:dyDescent="0.2">
      <c r="A223" s="20" t="s">
        <v>445</v>
      </c>
      <c r="B223" s="18" t="s">
        <v>1870</v>
      </c>
      <c r="C223" s="18" t="s">
        <v>1829</v>
      </c>
      <c r="D223" s="19" t="s">
        <v>1828</v>
      </c>
      <c r="E223" s="19" t="s">
        <v>1057</v>
      </c>
      <c r="F223" s="18" t="s">
        <v>1007</v>
      </c>
      <c r="G223" s="31" t="s">
        <v>1934</v>
      </c>
      <c r="H223" s="19">
        <v>2</v>
      </c>
      <c r="I223" s="21">
        <v>5</v>
      </c>
      <c r="J223" s="22" t="s">
        <v>1844</v>
      </c>
      <c r="K223" s="18" t="s">
        <v>1710</v>
      </c>
      <c r="L223" s="18" t="s">
        <v>205</v>
      </c>
      <c r="M223" s="23">
        <v>97</v>
      </c>
      <c r="N223" s="23">
        <v>25</v>
      </c>
      <c r="O223" s="23">
        <v>25</v>
      </c>
      <c r="P223" s="24">
        <f t="shared" si="29"/>
        <v>50</v>
      </c>
      <c r="Q223" s="23">
        <v>25</v>
      </c>
      <c r="R223" s="23">
        <v>25</v>
      </c>
      <c r="S223" s="23">
        <v>100</v>
      </c>
      <c r="T223" s="23">
        <v>25</v>
      </c>
      <c r="U223" s="23">
        <v>25</v>
      </c>
      <c r="V223" s="23">
        <v>50</v>
      </c>
      <c r="W223" s="25">
        <f t="shared" si="30"/>
        <v>1</v>
      </c>
      <c r="X223" s="26">
        <f t="shared" si="31"/>
        <v>1</v>
      </c>
      <c r="Y223" s="27">
        <f t="shared" si="32"/>
        <v>1</v>
      </c>
      <c r="Z223" s="24" t="str">
        <f t="shared" si="33"/>
        <v>85% a 100%</v>
      </c>
      <c r="AA223" s="28">
        <v>1816862.69</v>
      </c>
      <c r="AB223" s="28">
        <v>865725.11</v>
      </c>
      <c r="AC223" s="25">
        <f t="shared" si="34"/>
        <v>0.47649451704025031</v>
      </c>
      <c r="AD223" s="26">
        <f t="shared" si="35"/>
        <v>0.47649451704025031</v>
      </c>
      <c r="AE223" s="24" t="str">
        <f t="shared" si="36"/>
        <v>42,2% a 100%</v>
      </c>
      <c r="AF223" s="23" t="str">
        <f t="shared" si="28"/>
        <v>176804653000155</v>
      </c>
      <c r="AG223" s="28">
        <v>1816862.69</v>
      </c>
      <c r="AH223" s="28">
        <v>865725.1100000001</v>
      </c>
      <c r="AI223" s="18" t="s">
        <v>1135</v>
      </c>
      <c r="AJ223" s="18" t="s">
        <v>1464</v>
      </c>
      <c r="AK223" s="20" t="s">
        <v>1063</v>
      </c>
      <c r="AL223" s="20" t="s">
        <v>460</v>
      </c>
      <c r="AM223" s="29">
        <v>2021</v>
      </c>
    </row>
    <row r="224" spans="1:39" s="30" customFormat="1" ht="102" x14ac:dyDescent="0.2">
      <c r="A224" s="20" t="s">
        <v>702</v>
      </c>
      <c r="B224" s="18" t="s">
        <v>1328</v>
      </c>
      <c r="C224" s="18" t="s">
        <v>1837</v>
      </c>
      <c r="D224" s="19" t="s">
        <v>1828</v>
      </c>
      <c r="E224" s="19" t="s">
        <v>696</v>
      </c>
      <c r="F224" s="18" t="s">
        <v>68</v>
      </c>
      <c r="G224" s="31" t="s">
        <v>1934</v>
      </c>
      <c r="H224" s="19">
        <v>3</v>
      </c>
      <c r="I224" s="21">
        <v>9</v>
      </c>
      <c r="J224" s="22" t="s">
        <v>1848</v>
      </c>
      <c r="K224" s="18" t="s">
        <v>177</v>
      </c>
      <c r="L224" s="18" t="s">
        <v>1068</v>
      </c>
      <c r="M224" s="23">
        <v>11136.93</v>
      </c>
      <c r="N224" s="23">
        <v>4100</v>
      </c>
      <c r="O224" s="23">
        <v>4200</v>
      </c>
      <c r="P224" s="24">
        <f t="shared" si="29"/>
        <v>8300</v>
      </c>
      <c r="Q224" s="23">
        <v>4300</v>
      </c>
      <c r="R224" s="23">
        <v>4700</v>
      </c>
      <c r="S224" s="23">
        <v>17300</v>
      </c>
      <c r="T224" s="23">
        <v>4241.3999999999996</v>
      </c>
      <c r="U224" s="23">
        <v>4254</v>
      </c>
      <c r="V224" s="23">
        <v>8495.4</v>
      </c>
      <c r="W224" s="25">
        <f t="shared" si="30"/>
        <v>1.0235421686746988</v>
      </c>
      <c r="X224" s="26">
        <f t="shared" si="31"/>
        <v>1.0235421686746988</v>
      </c>
      <c r="Y224" s="27">
        <f t="shared" si="32"/>
        <v>1</v>
      </c>
      <c r="Z224" s="24" t="str">
        <f t="shared" si="33"/>
        <v>85% a 100%</v>
      </c>
      <c r="AA224" s="28">
        <v>15529979.23</v>
      </c>
      <c r="AB224" s="28">
        <v>6742543.0899999999</v>
      </c>
      <c r="AC224" s="25">
        <f t="shared" si="34"/>
        <v>0.43416304620518154</v>
      </c>
      <c r="AD224" s="26">
        <f t="shared" si="35"/>
        <v>0.43416304620518154</v>
      </c>
      <c r="AE224" s="24" t="str">
        <f t="shared" si="36"/>
        <v>42,2% a 100%</v>
      </c>
      <c r="AF224" s="23" t="str">
        <f t="shared" si="28"/>
        <v>176800720000186</v>
      </c>
      <c r="AG224" s="28">
        <v>15529979.23</v>
      </c>
      <c r="AH224" s="28">
        <v>6742543.0899999999</v>
      </c>
      <c r="AI224" s="18" t="s">
        <v>987</v>
      </c>
      <c r="AJ224" s="18" t="s">
        <v>1755</v>
      </c>
      <c r="AK224" s="20" t="s">
        <v>922</v>
      </c>
      <c r="AL224" s="20" t="s">
        <v>1053</v>
      </c>
      <c r="AM224" s="29">
        <v>2021</v>
      </c>
    </row>
    <row r="225" spans="1:39" s="30" customFormat="1" ht="114.75" x14ac:dyDescent="0.2">
      <c r="A225" s="20" t="s">
        <v>805</v>
      </c>
      <c r="B225" s="18" t="s">
        <v>1871</v>
      </c>
      <c r="C225" s="18" t="s">
        <v>1829</v>
      </c>
      <c r="D225" s="19" t="s">
        <v>1828</v>
      </c>
      <c r="E225" s="19" t="s">
        <v>696</v>
      </c>
      <c r="F225" s="18" t="s">
        <v>68</v>
      </c>
      <c r="G225" s="31" t="s">
        <v>1934</v>
      </c>
      <c r="H225" s="19">
        <v>2</v>
      </c>
      <c r="I225" s="21">
        <v>5</v>
      </c>
      <c r="J225" s="22" t="s">
        <v>1844</v>
      </c>
      <c r="K225" s="18" t="s">
        <v>1928</v>
      </c>
      <c r="L225" s="18" t="s">
        <v>855</v>
      </c>
      <c r="M225" s="23">
        <v>0</v>
      </c>
      <c r="N225" s="23">
        <v>1</v>
      </c>
      <c r="O225" s="23">
        <v>2</v>
      </c>
      <c r="P225" s="24">
        <f t="shared" si="29"/>
        <v>3</v>
      </c>
      <c r="Q225" s="23">
        <v>1</v>
      </c>
      <c r="R225" s="23">
        <v>15</v>
      </c>
      <c r="S225" s="23">
        <v>19</v>
      </c>
      <c r="T225" s="23">
        <v>0</v>
      </c>
      <c r="U225" s="23">
        <v>1</v>
      </c>
      <c r="V225" s="23">
        <v>1</v>
      </c>
      <c r="W225" s="25">
        <f t="shared" si="30"/>
        <v>0.33333333333333331</v>
      </c>
      <c r="X225" s="26">
        <f t="shared" si="31"/>
        <v>0.33333333333333331</v>
      </c>
      <c r="Y225" s="27">
        <f t="shared" si="32"/>
        <v>0.33333333333333331</v>
      </c>
      <c r="Z225" s="24" t="str">
        <f t="shared" si="33"/>
        <v>0% a 69,99%</v>
      </c>
      <c r="AA225" s="28">
        <v>8137492.2199999997</v>
      </c>
      <c r="AB225" s="28">
        <v>3823380.48</v>
      </c>
      <c r="AC225" s="25">
        <f t="shared" si="34"/>
        <v>0.46984751280044851</v>
      </c>
      <c r="AD225" s="26">
        <f t="shared" si="35"/>
        <v>0.46984751280044851</v>
      </c>
      <c r="AE225" s="24" t="str">
        <f t="shared" si="36"/>
        <v>42,2% a 100%</v>
      </c>
      <c r="AF225" s="23" t="str">
        <f t="shared" si="28"/>
        <v>176804882000186</v>
      </c>
      <c r="AG225" s="28"/>
      <c r="AH225" s="28"/>
      <c r="AI225" s="18" t="s">
        <v>522</v>
      </c>
      <c r="AJ225" s="18" t="s">
        <v>1516</v>
      </c>
      <c r="AK225" s="20" t="s">
        <v>268</v>
      </c>
      <c r="AL225" s="20" t="s">
        <v>1724</v>
      </c>
      <c r="AM225" s="29">
        <v>2021</v>
      </c>
    </row>
    <row r="226" spans="1:39" s="30" customFormat="1" ht="76.5" x14ac:dyDescent="0.2">
      <c r="A226" s="20" t="s">
        <v>1248</v>
      </c>
      <c r="B226" s="18" t="s">
        <v>1685</v>
      </c>
      <c r="C226" s="18" t="s">
        <v>1943</v>
      </c>
      <c r="D226" s="19" t="s">
        <v>1828</v>
      </c>
      <c r="E226" s="19" t="s">
        <v>1057</v>
      </c>
      <c r="F226" s="18" t="s">
        <v>319</v>
      </c>
      <c r="G226" s="31" t="s">
        <v>1934</v>
      </c>
      <c r="H226" s="19">
        <v>1</v>
      </c>
      <c r="I226" s="21">
        <v>3</v>
      </c>
      <c r="J226" s="22" t="s">
        <v>1842</v>
      </c>
      <c r="K226" s="18" t="s">
        <v>1477</v>
      </c>
      <c r="L226" s="18" t="s">
        <v>138</v>
      </c>
      <c r="M226" s="23">
        <v>0</v>
      </c>
      <c r="N226" s="23">
        <v>2</v>
      </c>
      <c r="O226" s="23">
        <v>2</v>
      </c>
      <c r="P226" s="24">
        <f t="shared" si="29"/>
        <v>4</v>
      </c>
      <c r="Q226" s="23">
        <v>2</v>
      </c>
      <c r="R226" s="23">
        <v>2</v>
      </c>
      <c r="S226" s="23">
        <v>8</v>
      </c>
      <c r="T226" s="23">
        <v>2</v>
      </c>
      <c r="U226" s="23">
        <v>2</v>
      </c>
      <c r="V226" s="23">
        <v>4</v>
      </c>
      <c r="W226" s="25">
        <f t="shared" si="30"/>
        <v>1</v>
      </c>
      <c r="X226" s="26">
        <f t="shared" si="31"/>
        <v>1</v>
      </c>
      <c r="Y226" s="27">
        <f t="shared" si="32"/>
        <v>1</v>
      </c>
      <c r="Z226" s="24" t="str">
        <f t="shared" si="33"/>
        <v>85% a 100%</v>
      </c>
      <c r="AA226" s="28">
        <v>2192.81</v>
      </c>
      <c r="AB226" s="28">
        <v>0</v>
      </c>
      <c r="AC226" s="25">
        <f t="shared" si="34"/>
        <v>0</v>
      </c>
      <c r="AD226" s="26">
        <f t="shared" si="35"/>
        <v>0</v>
      </c>
      <c r="AE226" s="24" t="str">
        <f t="shared" si="36"/>
        <v>0% a 34,69%</v>
      </c>
      <c r="AF226" s="23" t="str">
        <f t="shared" si="28"/>
        <v>176818808000155</v>
      </c>
      <c r="AG226" s="28">
        <v>2192.81</v>
      </c>
      <c r="AH226" s="28">
        <v>0</v>
      </c>
      <c r="AI226" s="18" t="s">
        <v>1589</v>
      </c>
      <c r="AJ226" s="18" t="s">
        <v>883</v>
      </c>
      <c r="AK226" s="20" t="s">
        <v>496</v>
      </c>
      <c r="AL226" s="20" t="s">
        <v>1044</v>
      </c>
      <c r="AM226" s="29">
        <v>2021</v>
      </c>
    </row>
    <row r="227" spans="1:39" s="30" customFormat="1" ht="127.5" x14ac:dyDescent="0.2">
      <c r="A227" s="20" t="s">
        <v>224</v>
      </c>
      <c r="B227" s="18" t="s">
        <v>1873</v>
      </c>
      <c r="C227" s="18" t="s">
        <v>1827</v>
      </c>
      <c r="D227" s="19" t="s">
        <v>1828</v>
      </c>
      <c r="E227" s="19" t="s">
        <v>1057</v>
      </c>
      <c r="F227" s="18" t="s">
        <v>1186</v>
      </c>
      <c r="G227" s="31" t="s">
        <v>1934</v>
      </c>
      <c r="H227" s="19">
        <v>2</v>
      </c>
      <c r="I227" s="21">
        <v>4</v>
      </c>
      <c r="J227" s="22" t="s">
        <v>1843</v>
      </c>
      <c r="K227" s="18" t="s">
        <v>1245</v>
      </c>
      <c r="L227" s="18" t="s">
        <v>138</v>
      </c>
      <c r="M227" s="23">
        <v>9998</v>
      </c>
      <c r="N227" s="23">
        <v>2160</v>
      </c>
      <c r="O227" s="23">
        <v>2884</v>
      </c>
      <c r="P227" s="24">
        <f t="shared" si="29"/>
        <v>5044</v>
      </c>
      <c r="Q227" s="23">
        <v>2799</v>
      </c>
      <c r="R227" s="23">
        <v>2341</v>
      </c>
      <c r="S227" s="23">
        <v>10184</v>
      </c>
      <c r="T227" s="23">
        <v>2263</v>
      </c>
      <c r="U227" s="23">
        <v>3003</v>
      </c>
      <c r="V227" s="23">
        <v>5266</v>
      </c>
      <c r="W227" s="25">
        <f t="shared" si="30"/>
        <v>1.0440126883425853</v>
      </c>
      <c r="X227" s="26">
        <f t="shared" si="31"/>
        <v>1.0440126883425853</v>
      </c>
      <c r="Y227" s="27">
        <f t="shared" si="32"/>
        <v>1</v>
      </c>
      <c r="Z227" s="24" t="str">
        <f t="shared" si="33"/>
        <v>85% a 100%</v>
      </c>
      <c r="AA227" s="28">
        <v>2365928.5299999998</v>
      </c>
      <c r="AB227" s="28">
        <v>1092296.6200000001</v>
      </c>
      <c r="AC227" s="25">
        <f t="shared" si="34"/>
        <v>0.46167777519467174</v>
      </c>
      <c r="AD227" s="26">
        <f t="shared" si="35"/>
        <v>0.46167777519467174</v>
      </c>
      <c r="AE227" s="24" t="str">
        <f t="shared" si="36"/>
        <v>42,2% a 100%</v>
      </c>
      <c r="AF227" s="23" t="str">
        <f t="shared" si="28"/>
        <v>176814926000155</v>
      </c>
      <c r="AG227" s="28"/>
      <c r="AH227" s="28"/>
      <c r="AI227" s="18" t="s">
        <v>979</v>
      </c>
      <c r="AJ227" s="18" t="s">
        <v>502</v>
      </c>
      <c r="AK227" s="20" t="s">
        <v>1410</v>
      </c>
      <c r="AL227" s="20" t="s">
        <v>1156</v>
      </c>
      <c r="AM227" s="29">
        <v>2021</v>
      </c>
    </row>
    <row r="228" spans="1:39" s="30" customFormat="1" ht="127.5" x14ac:dyDescent="0.2">
      <c r="A228" s="20" t="s">
        <v>908</v>
      </c>
      <c r="B228" s="18" t="s">
        <v>1874</v>
      </c>
      <c r="C228" s="18" t="s">
        <v>1832</v>
      </c>
      <c r="D228" s="19" t="s">
        <v>1828</v>
      </c>
      <c r="E228" s="19" t="s">
        <v>1057</v>
      </c>
      <c r="F228" s="18" t="s">
        <v>1350</v>
      </c>
      <c r="G228" s="31" t="s">
        <v>1934</v>
      </c>
      <c r="H228" s="19">
        <v>3</v>
      </c>
      <c r="I228" s="21">
        <v>7</v>
      </c>
      <c r="J228" s="22" t="s">
        <v>1846</v>
      </c>
      <c r="K228" s="18" t="s">
        <v>628</v>
      </c>
      <c r="L228" s="18" t="s">
        <v>138</v>
      </c>
      <c r="M228" s="23">
        <v>0</v>
      </c>
      <c r="N228" s="23">
        <v>26</v>
      </c>
      <c r="O228" s="23">
        <v>36</v>
      </c>
      <c r="P228" s="24">
        <f t="shared" si="29"/>
        <v>62</v>
      </c>
      <c r="Q228" s="23">
        <v>27</v>
      </c>
      <c r="R228" s="23">
        <v>32</v>
      </c>
      <c r="S228" s="23">
        <v>121</v>
      </c>
      <c r="T228" s="23">
        <v>22</v>
      </c>
      <c r="U228" s="23">
        <v>30</v>
      </c>
      <c r="V228" s="23">
        <v>52</v>
      </c>
      <c r="W228" s="25">
        <f t="shared" si="30"/>
        <v>0.83870967741935487</v>
      </c>
      <c r="X228" s="26">
        <f t="shared" si="31"/>
        <v>0.83870967741935487</v>
      </c>
      <c r="Y228" s="27">
        <f t="shared" si="32"/>
        <v>0.83870967741935487</v>
      </c>
      <c r="Z228" s="24" t="str">
        <f t="shared" si="33"/>
        <v>70% a 84,99%</v>
      </c>
      <c r="AA228" s="28">
        <v>8107169.1500000004</v>
      </c>
      <c r="AB228" s="28">
        <v>3544342.12</v>
      </c>
      <c r="AC228" s="25">
        <f t="shared" si="34"/>
        <v>0.43718615640331127</v>
      </c>
      <c r="AD228" s="26">
        <f t="shared" si="35"/>
        <v>0.43718615640331127</v>
      </c>
      <c r="AE228" s="24" t="str">
        <f t="shared" si="36"/>
        <v>42,2% a 100%</v>
      </c>
      <c r="AF228" s="23" t="str">
        <f t="shared" si="28"/>
        <v>176803827000155</v>
      </c>
      <c r="AG228" s="28">
        <v>8107169.1499999994</v>
      </c>
      <c r="AH228" s="28">
        <v>3544342.1199999996</v>
      </c>
      <c r="AI228" s="18" t="s">
        <v>1190</v>
      </c>
      <c r="AJ228" s="18" t="s">
        <v>860</v>
      </c>
      <c r="AK228" s="20" t="s">
        <v>722</v>
      </c>
      <c r="AL228" s="20" t="s">
        <v>201</v>
      </c>
      <c r="AM228" s="29">
        <v>2021</v>
      </c>
    </row>
    <row r="229" spans="1:39" s="30" customFormat="1" ht="114.75" x14ac:dyDescent="0.2">
      <c r="A229" s="20" t="s">
        <v>717</v>
      </c>
      <c r="B229" s="18" t="s">
        <v>1875</v>
      </c>
      <c r="C229" s="18" t="s">
        <v>1827</v>
      </c>
      <c r="D229" s="19" t="s">
        <v>1828</v>
      </c>
      <c r="E229" s="19" t="s">
        <v>1057</v>
      </c>
      <c r="F229" s="18" t="s">
        <v>1540</v>
      </c>
      <c r="G229" s="31" t="s">
        <v>1934</v>
      </c>
      <c r="H229" s="19">
        <v>1</v>
      </c>
      <c r="I229" s="21">
        <v>1</v>
      </c>
      <c r="J229" s="22" t="s">
        <v>1840</v>
      </c>
      <c r="K229" s="18" t="s">
        <v>1482</v>
      </c>
      <c r="L229" s="18" t="s">
        <v>205</v>
      </c>
      <c r="M229" s="23">
        <v>1</v>
      </c>
      <c r="N229" s="23">
        <v>25</v>
      </c>
      <c r="O229" s="23">
        <v>25</v>
      </c>
      <c r="P229" s="24">
        <f t="shared" si="29"/>
        <v>50</v>
      </c>
      <c r="Q229" s="23">
        <v>25</v>
      </c>
      <c r="R229" s="23">
        <v>25</v>
      </c>
      <c r="S229" s="23">
        <v>100</v>
      </c>
      <c r="T229" s="23">
        <v>25</v>
      </c>
      <c r="U229" s="23">
        <v>25</v>
      </c>
      <c r="V229" s="23">
        <v>50</v>
      </c>
      <c r="W229" s="25">
        <f t="shared" si="30"/>
        <v>1</v>
      </c>
      <c r="X229" s="26">
        <f t="shared" si="31"/>
        <v>1</v>
      </c>
      <c r="Y229" s="27">
        <f t="shared" si="32"/>
        <v>1</v>
      </c>
      <c r="Z229" s="24" t="str">
        <f t="shared" si="33"/>
        <v>85% a 100%</v>
      </c>
      <c r="AA229" s="28">
        <v>1265680.22</v>
      </c>
      <c r="AB229" s="28">
        <v>558408.44999999995</v>
      </c>
      <c r="AC229" s="25">
        <f t="shared" si="34"/>
        <v>0.44119236531957495</v>
      </c>
      <c r="AD229" s="26">
        <f t="shared" si="35"/>
        <v>0.44119236531957495</v>
      </c>
      <c r="AE229" s="24" t="str">
        <f t="shared" si="36"/>
        <v>42,2% a 100%</v>
      </c>
      <c r="AF229" s="23" t="str">
        <f t="shared" si="28"/>
        <v>176816678000155</v>
      </c>
      <c r="AG229" s="28">
        <v>1265680.2200000002</v>
      </c>
      <c r="AH229" s="28">
        <v>558408.44999999995</v>
      </c>
      <c r="AI229" s="18" t="s">
        <v>1437</v>
      </c>
      <c r="AJ229" s="18" t="s">
        <v>1785</v>
      </c>
      <c r="AK229" s="20" t="s">
        <v>1249</v>
      </c>
      <c r="AL229" s="20" t="s">
        <v>1051</v>
      </c>
      <c r="AM229" s="29">
        <v>2021</v>
      </c>
    </row>
    <row r="230" spans="1:39" s="30" customFormat="1" ht="63.75" x14ac:dyDescent="0.2">
      <c r="A230" s="20" t="s">
        <v>1444</v>
      </c>
      <c r="B230" s="18" t="s">
        <v>1876</v>
      </c>
      <c r="C230" s="18" t="s">
        <v>1827</v>
      </c>
      <c r="D230" s="19" t="s">
        <v>1831</v>
      </c>
      <c r="E230" s="19" t="s">
        <v>1057</v>
      </c>
      <c r="F230" s="18" t="s">
        <v>1784</v>
      </c>
      <c r="G230" s="31" t="s">
        <v>1934</v>
      </c>
      <c r="H230" s="19">
        <v>1</v>
      </c>
      <c r="I230" s="21">
        <v>1</v>
      </c>
      <c r="J230" s="22" t="s">
        <v>1840</v>
      </c>
      <c r="K230" s="18" t="s">
        <v>44</v>
      </c>
      <c r="L230" s="18" t="s">
        <v>138</v>
      </c>
      <c r="M230" s="23">
        <v>0</v>
      </c>
      <c r="N230" s="23">
        <v>281433</v>
      </c>
      <c r="O230" s="23">
        <v>281053</v>
      </c>
      <c r="P230" s="24">
        <f t="shared" si="29"/>
        <v>562486</v>
      </c>
      <c r="Q230" s="23">
        <v>280642</v>
      </c>
      <c r="R230" s="23">
        <v>279992</v>
      </c>
      <c r="S230" s="23">
        <v>1123120</v>
      </c>
      <c r="T230" s="23">
        <v>700043</v>
      </c>
      <c r="U230" s="23">
        <v>527568</v>
      </c>
      <c r="V230" s="23">
        <v>1227611</v>
      </c>
      <c r="W230" s="25">
        <f t="shared" si="30"/>
        <v>2.1824738749053312</v>
      </c>
      <c r="X230" s="26">
        <f t="shared" si="31"/>
        <v>2.1824738749053312</v>
      </c>
      <c r="Y230" s="27">
        <f t="shared" si="32"/>
        <v>1</v>
      </c>
      <c r="Z230" s="24" t="str">
        <f t="shared" si="33"/>
        <v>85% a 100%</v>
      </c>
      <c r="AA230" s="28">
        <v>4970662.1500000004</v>
      </c>
      <c r="AB230" s="28">
        <v>2162461.1</v>
      </c>
      <c r="AC230" s="25">
        <f t="shared" si="34"/>
        <v>0.43504487626462401</v>
      </c>
      <c r="AD230" s="26">
        <f t="shared" si="35"/>
        <v>0.43504487626462401</v>
      </c>
      <c r="AE230" s="24" t="str">
        <f t="shared" si="36"/>
        <v>42,2% a 100%</v>
      </c>
      <c r="AF230" s="23" t="str">
        <f t="shared" si="28"/>
        <v>096859554000155</v>
      </c>
      <c r="AG230" s="28">
        <v>2240800.4900000002</v>
      </c>
      <c r="AH230" s="28">
        <v>922258.31</v>
      </c>
      <c r="AI230" s="18" t="s">
        <v>331</v>
      </c>
      <c r="AJ230" s="18" t="s">
        <v>1091</v>
      </c>
      <c r="AK230" s="20" t="s">
        <v>540</v>
      </c>
      <c r="AL230" s="20" t="s">
        <v>49</v>
      </c>
      <c r="AM230" s="29">
        <v>2021</v>
      </c>
    </row>
    <row r="231" spans="1:39" s="30" customFormat="1" ht="76.5" x14ac:dyDescent="0.2">
      <c r="A231" s="20" t="s">
        <v>1444</v>
      </c>
      <c r="B231" s="18" t="s">
        <v>1876</v>
      </c>
      <c r="C231" s="18" t="s">
        <v>1827</v>
      </c>
      <c r="D231" s="19" t="s">
        <v>1831</v>
      </c>
      <c r="E231" s="19" t="s">
        <v>696</v>
      </c>
      <c r="F231" s="18" t="s">
        <v>107</v>
      </c>
      <c r="G231" s="31" t="s">
        <v>1934</v>
      </c>
      <c r="H231" s="19">
        <v>1</v>
      </c>
      <c r="I231" s="21">
        <v>1</v>
      </c>
      <c r="J231" s="22" t="s">
        <v>1840</v>
      </c>
      <c r="K231" s="18" t="s">
        <v>1585</v>
      </c>
      <c r="L231" s="18" t="s">
        <v>138</v>
      </c>
      <c r="M231" s="23">
        <v>6</v>
      </c>
      <c r="N231" s="23">
        <v>1</v>
      </c>
      <c r="O231" s="23">
        <v>1</v>
      </c>
      <c r="P231" s="24">
        <f t="shared" si="29"/>
        <v>2</v>
      </c>
      <c r="Q231" s="23">
        <v>1</v>
      </c>
      <c r="R231" s="23">
        <v>2</v>
      </c>
      <c r="S231" s="23">
        <v>5</v>
      </c>
      <c r="T231" s="23">
        <v>1</v>
      </c>
      <c r="U231" s="23">
        <v>2</v>
      </c>
      <c r="V231" s="23">
        <v>3</v>
      </c>
      <c r="W231" s="25">
        <f t="shared" si="30"/>
        <v>1.5</v>
      </c>
      <c r="X231" s="26">
        <f t="shared" si="31"/>
        <v>1.5</v>
      </c>
      <c r="Y231" s="27">
        <f t="shared" si="32"/>
        <v>1</v>
      </c>
      <c r="Z231" s="24" t="str">
        <f t="shared" si="33"/>
        <v>85% a 100%</v>
      </c>
      <c r="AA231" s="28">
        <v>478420.17</v>
      </c>
      <c r="AB231" s="28">
        <v>217325.16</v>
      </c>
      <c r="AC231" s="25">
        <f t="shared" si="34"/>
        <v>0.45425584795055779</v>
      </c>
      <c r="AD231" s="26">
        <f t="shared" si="35"/>
        <v>0.45425584795055779</v>
      </c>
      <c r="AE231" s="24" t="str">
        <f t="shared" si="36"/>
        <v>42,2% a 100%</v>
      </c>
      <c r="AF231" s="23" t="str">
        <f t="shared" si="28"/>
        <v>096859554000186</v>
      </c>
      <c r="AG231" s="28">
        <v>54279.64</v>
      </c>
      <c r="AH231" s="28">
        <v>11386.67</v>
      </c>
      <c r="AI231" s="18" t="s">
        <v>927</v>
      </c>
      <c r="AJ231" s="18" t="s">
        <v>173</v>
      </c>
      <c r="AK231" s="20" t="s">
        <v>540</v>
      </c>
      <c r="AL231" s="20" t="s">
        <v>49</v>
      </c>
      <c r="AM231" s="29">
        <v>2021</v>
      </c>
    </row>
    <row r="232" spans="1:39" s="30" customFormat="1" ht="76.5" x14ac:dyDescent="0.2">
      <c r="A232" s="20" t="s">
        <v>1434</v>
      </c>
      <c r="B232" s="18" t="s">
        <v>1877</v>
      </c>
      <c r="C232" s="18" t="s">
        <v>1837</v>
      </c>
      <c r="D232" s="19" t="s">
        <v>1828</v>
      </c>
      <c r="E232" s="19" t="s">
        <v>1057</v>
      </c>
      <c r="F232" s="18" t="s">
        <v>1515</v>
      </c>
      <c r="G232" s="31" t="s">
        <v>1934</v>
      </c>
      <c r="H232" s="19">
        <v>1</v>
      </c>
      <c r="I232" s="21">
        <v>3</v>
      </c>
      <c r="J232" s="22" t="s">
        <v>1842</v>
      </c>
      <c r="K232" s="18" t="s">
        <v>1929</v>
      </c>
      <c r="L232" s="18" t="s">
        <v>138</v>
      </c>
      <c r="M232" s="23">
        <v>0</v>
      </c>
      <c r="N232" s="23">
        <v>2</v>
      </c>
      <c r="O232" s="23">
        <v>2</v>
      </c>
      <c r="P232" s="24">
        <f t="shared" si="29"/>
        <v>4</v>
      </c>
      <c r="Q232" s="23">
        <v>2</v>
      </c>
      <c r="R232" s="23">
        <v>2</v>
      </c>
      <c r="S232" s="23">
        <v>8</v>
      </c>
      <c r="T232" s="23">
        <v>2</v>
      </c>
      <c r="U232" s="23">
        <v>2</v>
      </c>
      <c r="V232" s="23">
        <v>4</v>
      </c>
      <c r="W232" s="25">
        <f t="shared" si="30"/>
        <v>1</v>
      </c>
      <c r="X232" s="26">
        <f t="shared" si="31"/>
        <v>1</v>
      </c>
      <c r="Y232" s="27">
        <f t="shared" si="32"/>
        <v>1</v>
      </c>
      <c r="Z232" s="24" t="str">
        <f t="shared" si="33"/>
        <v>85% a 100%</v>
      </c>
      <c r="AA232" s="28">
        <v>125542.36</v>
      </c>
      <c r="AB232" s="28">
        <v>90920.39</v>
      </c>
      <c r="AC232" s="25">
        <f t="shared" si="34"/>
        <v>0.72422081279975936</v>
      </c>
      <c r="AD232" s="26">
        <f t="shared" si="35"/>
        <v>0.72422081279975936</v>
      </c>
      <c r="AE232" s="24" t="str">
        <f t="shared" si="36"/>
        <v>42,2% a 100%</v>
      </c>
      <c r="AF232" s="23" t="str">
        <f t="shared" si="28"/>
        <v>176804513000155</v>
      </c>
      <c r="AG232" s="28">
        <v>125542.36000000002</v>
      </c>
      <c r="AH232" s="28">
        <v>90920.389999999985</v>
      </c>
      <c r="AI232" s="18" t="s">
        <v>844</v>
      </c>
      <c r="AJ232" s="18" t="s">
        <v>566</v>
      </c>
      <c r="AK232" s="20" t="s">
        <v>1081</v>
      </c>
      <c r="AL232" s="20" t="s">
        <v>573</v>
      </c>
      <c r="AM232" s="29">
        <v>2021</v>
      </c>
    </row>
    <row r="233" spans="1:39" s="30" customFormat="1" ht="191.25" x14ac:dyDescent="0.2">
      <c r="A233" s="20" t="s">
        <v>318</v>
      </c>
      <c r="B233" s="18" t="s">
        <v>1680</v>
      </c>
      <c r="C233" s="18" t="s">
        <v>1827</v>
      </c>
      <c r="D233" s="19" t="s">
        <v>1828</v>
      </c>
      <c r="E233" s="19" t="s">
        <v>621</v>
      </c>
      <c r="F233" s="18" t="s">
        <v>1038</v>
      </c>
      <c r="G233" s="31" t="s">
        <v>1934</v>
      </c>
      <c r="H233" s="19">
        <v>1</v>
      </c>
      <c r="I233" s="21">
        <v>2</v>
      </c>
      <c r="J233" s="22" t="s">
        <v>1841</v>
      </c>
      <c r="K233" s="18" t="s">
        <v>859</v>
      </c>
      <c r="L233" s="18" t="s">
        <v>205</v>
      </c>
      <c r="M233" s="23">
        <v>89</v>
      </c>
      <c r="N233" s="23">
        <v>25</v>
      </c>
      <c r="O233" s="23">
        <v>25</v>
      </c>
      <c r="P233" s="24">
        <f t="shared" si="29"/>
        <v>50</v>
      </c>
      <c r="Q233" s="23">
        <v>25</v>
      </c>
      <c r="R233" s="23">
        <v>25</v>
      </c>
      <c r="S233" s="23">
        <v>100</v>
      </c>
      <c r="T233" s="23">
        <v>20.83</v>
      </c>
      <c r="U233" s="23">
        <v>21.5</v>
      </c>
      <c r="V233" s="23">
        <v>42.33</v>
      </c>
      <c r="W233" s="25">
        <f t="shared" si="30"/>
        <v>0.84660000000000002</v>
      </c>
      <c r="X233" s="26">
        <f t="shared" si="31"/>
        <v>0.84660000000000002</v>
      </c>
      <c r="Y233" s="27">
        <f t="shared" si="32"/>
        <v>0.84660000000000002</v>
      </c>
      <c r="Z233" s="24" t="str">
        <f t="shared" si="33"/>
        <v>70% a 84,99%</v>
      </c>
      <c r="AA233" s="28">
        <v>2983149.82</v>
      </c>
      <c r="AB233" s="28">
        <v>1319674.23</v>
      </c>
      <c r="AC233" s="25">
        <f t="shared" si="34"/>
        <v>0.44237611572589408</v>
      </c>
      <c r="AD233" s="26">
        <f t="shared" si="35"/>
        <v>0.44237611572589408</v>
      </c>
      <c r="AE233" s="24" t="str">
        <f t="shared" si="36"/>
        <v>42,2% a 100%</v>
      </c>
      <c r="AF233" s="23" t="str">
        <f t="shared" si="28"/>
        <v>176000600000180</v>
      </c>
      <c r="AG233" s="28">
        <v>2983149.8200000003</v>
      </c>
      <c r="AH233" s="28">
        <v>1319674.23</v>
      </c>
      <c r="AI233" s="18" t="s">
        <v>619</v>
      </c>
      <c r="AJ233" s="18" t="s">
        <v>579</v>
      </c>
      <c r="AK233" s="20" t="s">
        <v>1723</v>
      </c>
      <c r="AL233" s="20" t="s">
        <v>1014</v>
      </c>
      <c r="AM233" s="29">
        <v>2021</v>
      </c>
    </row>
    <row r="234" spans="1:39" s="30" customFormat="1" ht="63.75" x14ac:dyDescent="0.2">
      <c r="A234" s="20" t="s">
        <v>553</v>
      </c>
      <c r="B234" s="18" t="s">
        <v>1878</v>
      </c>
      <c r="C234" s="18" t="s">
        <v>1837</v>
      </c>
      <c r="D234" s="19" t="s">
        <v>1831</v>
      </c>
      <c r="E234" s="19" t="s">
        <v>919</v>
      </c>
      <c r="F234" s="18" t="s">
        <v>1523</v>
      </c>
      <c r="G234" s="31" t="s">
        <v>1934</v>
      </c>
      <c r="H234" s="19">
        <v>3</v>
      </c>
      <c r="I234" s="21">
        <v>9</v>
      </c>
      <c r="J234" s="22" t="s">
        <v>1848</v>
      </c>
      <c r="K234" s="18" t="s">
        <v>907</v>
      </c>
      <c r="L234" s="18" t="s">
        <v>205</v>
      </c>
      <c r="M234" s="23">
        <v>100</v>
      </c>
      <c r="N234" s="23">
        <v>63</v>
      </c>
      <c r="O234" s="23">
        <v>13</v>
      </c>
      <c r="P234" s="24">
        <f t="shared" si="29"/>
        <v>76</v>
      </c>
      <c r="Q234" s="23">
        <v>12</v>
      </c>
      <c r="R234" s="23">
        <v>12</v>
      </c>
      <c r="S234" s="23">
        <v>100</v>
      </c>
      <c r="T234" s="23">
        <v>63.47</v>
      </c>
      <c r="U234" s="23">
        <v>14.16</v>
      </c>
      <c r="V234" s="23">
        <v>77.63</v>
      </c>
      <c r="W234" s="25">
        <f t="shared" si="30"/>
        <v>1.0214473684210525</v>
      </c>
      <c r="X234" s="26">
        <f t="shared" si="31"/>
        <v>1.0214473684210525</v>
      </c>
      <c r="Y234" s="27">
        <f t="shared" si="32"/>
        <v>1</v>
      </c>
      <c r="Z234" s="24" t="str">
        <f t="shared" si="33"/>
        <v>85% a 100%</v>
      </c>
      <c r="AA234" s="28">
        <v>10381277.619999999</v>
      </c>
      <c r="AB234" s="28">
        <v>8058518.54</v>
      </c>
      <c r="AC234" s="25">
        <f t="shared" si="34"/>
        <v>0.77625498854542729</v>
      </c>
      <c r="AD234" s="26">
        <f t="shared" si="35"/>
        <v>0.77625498854542729</v>
      </c>
      <c r="AE234" s="24" t="str">
        <f t="shared" si="36"/>
        <v>42,2% a 100%</v>
      </c>
      <c r="AF234" s="23" t="str">
        <f t="shared" si="28"/>
        <v>096860897000191</v>
      </c>
      <c r="AG234" s="28">
        <v>10256277.620000001</v>
      </c>
      <c r="AH234" s="28">
        <v>7853833.3000000007</v>
      </c>
      <c r="AI234" s="18" t="s">
        <v>1056</v>
      </c>
      <c r="AJ234" s="18" t="s">
        <v>1722</v>
      </c>
      <c r="AK234" s="20" t="s">
        <v>344</v>
      </c>
      <c r="AL234" s="20" t="s">
        <v>389</v>
      </c>
      <c r="AM234" s="29">
        <v>2021</v>
      </c>
    </row>
    <row r="235" spans="1:39" s="30" customFormat="1" ht="204" x14ac:dyDescent="0.2">
      <c r="A235" s="20" t="s">
        <v>79</v>
      </c>
      <c r="B235" s="18" t="s">
        <v>1027</v>
      </c>
      <c r="C235" s="18" t="s">
        <v>1829</v>
      </c>
      <c r="D235" s="19" t="s">
        <v>1831</v>
      </c>
      <c r="E235" s="19" t="s">
        <v>696</v>
      </c>
      <c r="F235" s="18" t="s">
        <v>107</v>
      </c>
      <c r="G235" s="31" t="s">
        <v>1934</v>
      </c>
      <c r="H235" s="19">
        <v>2</v>
      </c>
      <c r="I235" s="21">
        <v>5</v>
      </c>
      <c r="J235" s="22" t="s">
        <v>1844</v>
      </c>
      <c r="K235" s="18" t="s">
        <v>1214</v>
      </c>
      <c r="L235" s="18" t="s">
        <v>205</v>
      </c>
      <c r="M235" s="23">
        <v>100</v>
      </c>
      <c r="N235" s="23">
        <v>25</v>
      </c>
      <c r="O235" s="23">
        <v>28</v>
      </c>
      <c r="P235" s="24">
        <f t="shared" si="29"/>
        <v>53</v>
      </c>
      <c r="Q235" s="23">
        <v>23</v>
      </c>
      <c r="R235" s="23">
        <v>24</v>
      </c>
      <c r="S235" s="23">
        <v>100</v>
      </c>
      <c r="T235" s="23">
        <v>30</v>
      </c>
      <c r="U235" s="23">
        <v>28</v>
      </c>
      <c r="V235" s="23">
        <v>58</v>
      </c>
      <c r="W235" s="25">
        <f t="shared" si="30"/>
        <v>1.0943396226415094</v>
      </c>
      <c r="X235" s="26">
        <f t="shared" si="31"/>
        <v>1.0943396226415094</v>
      </c>
      <c r="Y235" s="27">
        <f t="shared" si="32"/>
        <v>1</v>
      </c>
      <c r="Z235" s="24" t="str">
        <f t="shared" si="33"/>
        <v>85% a 100%</v>
      </c>
      <c r="AA235" s="28">
        <v>759182.05</v>
      </c>
      <c r="AB235" s="28">
        <v>352495.03</v>
      </c>
      <c r="AC235" s="25">
        <f t="shared" si="34"/>
        <v>0.46430896252091314</v>
      </c>
      <c r="AD235" s="26">
        <f t="shared" si="35"/>
        <v>0.46430896252091314</v>
      </c>
      <c r="AE235" s="24" t="str">
        <f t="shared" si="36"/>
        <v>42,2% a 100%</v>
      </c>
      <c r="AF235" s="23" t="str">
        <f t="shared" si="28"/>
        <v>096851804000186</v>
      </c>
      <c r="AG235" s="28">
        <v>759182.04999999993</v>
      </c>
      <c r="AH235" s="28">
        <v>352495.03</v>
      </c>
      <c r="AI235" s="18" t="s">
        <v>11</v>
      </c>
      <c r="AJ235" s="18" t="s">
        <v>267</v>
      </c>
      <c r="AK235" s="20" t="s">
        <v>784</v>
      </c>
      <c r="AL235" s="20" t="s">
        <v>1412</v>
      </c>
      <c r="AM235" s="29">
        <v>2021</v>
      </c>
    </row>
    <row r="236" spans="1:39" s="30" customFormat="1" ht="127.5" x14ac:dyDescent="0.2">
      <c r="A236" s="20" t="s">
        <v>30</v>
      </c>
      <c r="B236" s="18" t="s">
        <v>433</v>
      </c>
      <c r="C236" s="18" t="s">
        <v>1832</v>
      </c>
      <c r="D236" s="19" t="s">
        <v>1828</v>
      </c>
      <c r="E236" s="19" t="s">
        <v>1057</v>
      </c>
      <c r="F236" s="18" t="s">
        <v>1111</v>
      </c>
      <c r="G236" s="31" t="s">
        <v>1934</v>
      </c>
      <c r="H236" s="19">
        <v>2</v>
      </c>
      <c r="I236" s="21">
        <v>5</v>
      </c>
      <c r="J236" s="22" t="s">
        <v>1844</v>
      </c>
      <c r="K236" s="18" t="s">
        <v>673</v>
      </c>
      <c r="L236" s="18" t="s">
        <v>1441</v>
      </c>
      <c r="M236" s="23">
        <v>6000</v>
      </c>
      <c r="N236" s="23">
        <v>1500</v>
      </c>
      <c r="O236" s="23">
        <v>1500</v>
      </c>
      <c r="P236" s="24">
        <f t="shared" si="29"/>
        <v>3000</v>
      </c>
      <c r="Q236" s="23">
        <v>1500</v>
      </c>
      <c r="R236" s="23">
        <v>1500</v>
      </c>
      <c r="S236" s="23">
        <v>6000</v>
      </c>
      <c r="T236" s="23">
        <v>1498</v>
      </c>
      <c r="U236" s="23">
        <v>1437</v>
      </c>
      <c r="V236" s="23">
        <v>2935</v>
      </c>
      <c r="W236" s="25">
        <f t="shared" si="30"/>
        <v>0.97833333333333339</v>
      </c>
      <c r="X236" s="26">
        <f t="shared" si="31"/>
        <v>0.97833333333333339</v>
      </c>
      <c r="Y236" s="27">
        <f t="shared" si="32"/>
        <v>0.97833333333333339</v>
      </c>
      <c r="Z236" s="24" t="str">
        <f t="shared" si="33"/>
        <v>85% a 100%</v>
      </c>
      <c r="AA236" s="28">
        <v>2095911.66</v>
      </c>
      <c r="AB236" s="28">
        <v>838723.93</v>
      </c>
      <c r="AC236" s="25">
        <f t="shared" si="34"/>
        <v>0.40017141275887558</v>
      </c>
      <c r="AD236" s="26">
        <f t="shared" si="35"/>
        <v>0.40017141275887558</v>
      </c>
      <c r="AE236" s="24" t="str">
        <f t="shared" si="36"/>
        <v>34,7% a 42,1%</v>
      </c>
      <c r="AF236" s="23" t="str">
        <f t="shared" si="28"/>
        <v>176000546000155</v>
      </c>
      <c r="AG236" s="28">
        <v>619654.40000000014</v>
      </c>
      <c r="AH236" s="28">
        <v>228666.46999999997</v>
      </c>
      <c r="AI236" s="18" t="s">
        <v>176</v>
      </c>
      <c r="AJ236" s="18" t="s">
        <v>358</v>
      </c>
      <c r="AK236" s="20" t="s">
        <v>1256</v>
      </c>
      <c r="AL236" s="20" t="s">
        <v>277</v>
      </c>
      <c r="AM236" s="29">
        <v>2021</v>
      </c>
    </row>
    <row r="237" spans="1:39" s="30" customFormat="1" ht="153" x14ac:dyDescent="0.2">
      <c r="A237" s="20" t="s">
        <v>1154</v>
      </c>
      <c r="B237" s="18" t="s">
        <v>98</v>
      </c>
      <c r="C237" s="18" t="s">
        <v>1829</v>
      </c>
      <c r="D237" s="19" t="s">
        <v>1828</v>
      </c>
      <c r="E237" s="19" t="s">
        <v>1057</v>
      </c>
      <c r="F237" s="18" t="s">
        <v>1</v>
      </c>
      <c r="G237" s="31" t="s">
        <v>1934</v>
      </c>
      <c r="H237" s="19">
        <v>3</v>
      </c>
      <c r="I237" s="21">
        <v>9</v>
      </c>
      <c r="J237" s="22" t="s">
        <v>1848</v>
      </c>
      <c r="K237" s="18" t="s">
        <v>894</v>
      </c>
      <c r="L237" s="18" t="s">
        <v>205</v>
      </c>
      <c r="M237" s="23">
        <v>100</v>
      </c>
      <c r="N237" s="23">
        <v>24.44</v>
      </c>
      <c r="O237" s="23">
        <v>25.28</v>
      </c>
      <c r="P237" s="24">
        <f t="shared" si="29"/>
        <v>49.72</v>
      </c>
      <c r="Q237" s="23">
        <v>25.56</v>
      </c>
      <c r="R237" s="23">
        <v>24.72</v>
      </c>
      <c r="S237" s="23">
        <v>100</v>
      </c>
      <c r="T237" s="23">
        <v>24.44</v>
      </c>
      <c r="U237" s="23">
        <v>27.36</v>
      </c>
      <c r="V237" s="23">
        <v>51.8</v>
      </c>
      <c r="W237" s="25">
        <f t="shared" si="30"/>
        <v>1.0418342719227676</v>
      </c>
      <c r="X237" s="26">
        <f t="shared" si="31"/>
        <v>1.0418342719227676</v>
      </c>
      <c r="Y237" s="27">
        <f t="shared" si="32"/>
        <v>1</v>
      </c>
      <c r="Z237" s="24" t="str">
        <f t="shared" si="33"/>
        <v>85% a 100%</v>
      </c>
      <c r="AA237" s="28">
        <v>500</v>
      </c>
      <c r="AB237" s="28">
        <v>467.04</v>
      </c>
      <c r="AC237" s="25">
        <f t="shared" si="34"/>
        <v>0.93408000000000002</v>
      </c>
      <c r="AD237" s="26">
        <f t="shared" si="35"/>
        <v>0.93408000000000002</v>
      </c>
      <c r="AE237" s="24" t="str">
        <f t="shared" si="36"/>
        <v>42,2% a 100%</v>
      </c>
      <c r="AF237" s="23" t="str">
        <f t="shared" si="28"/>
        <v>176000902000155</v>
      </c>
      <c r="AG237" s="28">
        <v>500</v>
      </c>
      <c r="AH237" s="28">
        <v>467.04</v>
      </c>
      <c r="AI237" s="18" t="s">
        <v>817</v>
      </c>
      <c r="AJ237" s="18" t="s">
        <v>552</v>
      </c>
      <c r="AK237" s="20" t="s">
        <v>183</v>
      </c>
      <c r="AL237" s="20" t="s">
        <v>832</v>
      </c>
      <c r="AM237" s="29">
        <v>2021</v>
      </c>
    </row>
    <row r="238" spans="1:39" s="30" customFormat="1" ht="165.75" x14ac:dyDescent="0.2">
      <c r="A238" s="20" t="s">
        <v>1154</v>
      </c>
      <c r="B238" s="18" t="s">
        <v>98</v>
      </c>
      <c r="C238" s="18" t="s">
        <v>1829</v>
      </c>
      <c r="D238" s="19" t="s">
        <v>1828</v>
      </c>
      <c r="E238" s="19" t="s">
        <v>320</v>
      </c>
      <c r="F238" s="18" t="s">
        <v>1370</v>
      </c>
      <c r="G238" s="31" t="s">
        <v>1934</v>
      </c>
      <c r="H238" s="19">
        <v>3</v>
      </c>
      <c r="I238" s="21">
        <v>9</v>
      </c>
      <c r="J238" s="22" t="s">
        <v>1848</v>
      </c>
      <c r="K238" s="18" t="s">
        <v>669</v>
      </c>
      <c r="L238" s="18" t="s">
        <v>205</v>
      </c>
      <c r="M238" s="23">
        <v>100</v>
      </c>
      <c r="N238" s="23">
        <v>7.61</v>
      </c>
      <c r="O238" s="23">
        <v>30.31</v>
      </c>
      <c r="P238" s="24">
        <f t="shared" si="29"/>
        <v>37.92</v>
      </c>
      <c r="Q238" s="23">
        <v>13.25</v>
      </c>
      <c r="R238" s="23">
        <v>48.83</v>
      </c>
      <c r="S238" s="23">
        <v>100</v>
      </c>
      <c r="T238" s="23">
        <v>13.07</v>
      </c>
      <c r="U238" s="23">
        <v>53.68</v>
      </c>
      <c r="V238" s="23">
        <v>66.75</v>
      </c>
      <c r="W238" s="25">
        <f t="shared" si="30"/>
        <v>1.7602848101265822</v>
      </c>
      <c r="X238" s="26">
        <f t="shared" si="31"/>
        <v>1.7602848101265822</v>
      </c>
      <c r="Y238" s="27">
        <f t="shared" si="32"/>
        <v>1</v>
      </c>
      <c r="Z238" s="24" t="str">
        <f t="shared" si="33"/>
        <v>85% a 100%</v>
      </c>
      <c r="AA238" s="28">
        <v>129703.52</v>
      </c>
      <c r="AB238" s="28">
        <v>83269.710000000006</v>
      </c>
      <c r="AC238" s="25">
        <f t="shared" si="34"/>
        <v>0.64200038672813198</v>
      </c>
      <c r="AD238" s="26">
        <f t="shared" si="35"/>
        <v>0.64200038672813198</v>
      </c>
      <c r="AE238" s="24" t="str">
        <f t="shared" si="36"/>
        <v>42,2% a 100%</v>
      </c>
      <c r="AF238" s="23" t="str">
        <f t="shared" si="28"/>
        <v>176000902000156</v>
      </c>
      <c r="AG238" s="28">
        <v>129703.51999999999</v>
      </c>
      <c r="AH238" s="28">
        <v>83269.709999999992</v>
      </c>
      <c r="AI238" s="18" t="s">
        <v>517</v>
      </c>
      <c r="AJ238" s="18" t="s">
        <v>714</v>
      </c>
      <c r="AK238" s="20" t="s">
        <v>183</v>
      </c>
      <c r="AL238" s="20" t="s">
        <v>832</v>
      </c>
      <c r="AM238" s="29">
        <v>2021</v>
      </c>
    </row>
    <row r="239" spans="1:39" s="30" customFormat="1" ht="63.75" x14ac:dyDescent="0.2">
      <c r="A239" s="20" t="s">
        <v>1168</v>
      </c>
      <c r="B239" s="18" t="s">
        <v>329</v>
      </c>
      <c r="C239" s="18" t="s">
        <v>1829</v>
      </c>
      <c r="D239" s="19" t="s">
        <v>1828</v>
      </c>
      <c r="E239" s="19" t="s">
        <v>1057</v>
      </c>
      <c r="F239" s="18" t="s">
        <v>1679</v>
      </c>
      <c r="G239" s="31" t="s">
        <v>1934</v>
      </c>
      <c r="H239" s="19">
        <v>2</v>
      </c>
      <c r="I239" s="21">
        <v>6</v>
      </c>
      <c r="J239" s="22" t="s">
        <v>1845</v>
      </c>
      <c r="K239" s="18" t="s">
        <v>743</v>
      </c>
      <c r="L239" s="18" t="s">
        <v>138</v>
      </c>
      <c r="M239" s="23">
        <v>17562</v>
      </c>
      <c r="N239" s="23">
        <v>5503</v>
      </c>
      <c r="O239" s="23">
        <v>5527</v>
      </c>
      <c r="P239" s="24">
        <f t="shared" si="29"/>
        <v>11030</v>
      </c>
      <c r="Q239" s="23">
        <v>5502</v>
      </c>
      <c r="R239" s="23">
        <v>5468</v>
      </c>
      <c r="S239" s="23">
        <v>22000</v>
      </c>
      <c r="T239" s="23">
        <v>4300</v>
      </c>
      <c r="U239" s="23">
        <v>4521</v>
      </c>
      <c r="V239" s="23">
        <v>8821</v>
      </c>
      <c r="W239" s="25">
        <f t="shared" si="30"/>
        <v>0.79972801450589304</v>
      </c>
      <c r="X239" s="26">
        <f t="shared" si="31"/>
        <v>0.79972801450589304</v>
      </c>
      <c r="Y239" s="27">
        <f t="shared" si="32"/>
        <v>0.79972801450589304</v>
      </c>
      <c r="Z239" s="24" t="str">
        <f t="shared" si="33"/>
        <v>70% a 84,99%</v>
      </c>
      <c r="AA239" s="28">
        <v>0</v>
      </c>
      <c r="AB239" s="28">
        <v>0</v>
      </c>
      <c r="AC239" s="25" t="e">
        <f t="shared" si="34"/>
        <v>#DIV/0!</v>
      </c>
      <c r="AD239" s="26" t="e">
        <f t="shared" si="35"/>
        <v>#DIV/0!</v>
      </c>
      <c r="AE239" s="24" t="e">
        <f t="shared" si="36"/>
        <v>#DIV/0!</v>
      </c>
      <c r="AF239" s="23" t="str">
        <f t="shared" si="28"/>
        <v>176000147000155</v>
      </c>
      <c r="AG239" s="28">
        <v>0</v>
      </c>
      <c r="AH239" s="28">
        <v>0</v>
      </c>
      <c r="AI239" s="18" t="s">
        <v>1600</v>
      </c>
      <c r="AJ239" s="18" t="s">
        <v>1563</v>
      </c>
      <c r="AK239" s="20" t="s">
        <v>396</v>
      </c>
      <c r="AL239" s="20" t="s">
        <v>1090</v>
      </c>
      <c r="AM239" s="29">
        <v>2021</v>
      </c>
    </row>
    <row r="240" spans="1:39" s="30" customFormat="1" ht="63.75" x14ac:dyDescent="0.2">
      <c r="A240" s="20" t="s">
        <v>1168</v>
      </c>
      <c r="B240" s="18" t="s">
        <v>329</v>
      </c>
      <c r="C240" s="18" t="s">
        <v>1829</v>
      </c>
      <c r="D240" s="19" t="s">
        <v>1828</v>
      </c>
      <c r="E240" s="19" t="s">
        <v>320</v>
      </c>
      <c r="F240" s="18" t="s">
        <v>1543</v>
      </c>
      <c r="G240" s="31" t="s">
        <v>1934</v>
      </c>
      <c r="H240" s="19">
        <v>2</v>
      </c>
      <c r="I240" s="21">
        <v>5</v>
      </c>
      <c r="J240" s="22" t="s">
        <v>1844</v>
      </c>
      <c r="K240" s="18" t="s">
        <v>1445</v>
      </c>
      <c r="L240" s="18" t="s">
        <v>205</v>
      </c>
      <c r="M240" s="23">
        <v>0.51</v>
      </c>
      <c r="N240" s="23">
        <v>0.18</v>
      </c>
      <c r="O240" s="23">
        <v>0.17</v>
      </c>
      <c r="P240" s="24">
        <f t="shared" si="29"/>
        <v>0.35</v>
      </c>
      <c r="Q240" s="23">
        <v>0.18</v>
      </c>
      <c r="R240" s="23">
        <v>0.17</v>
      </c>
      <c r="S240" s="23">
        <v>0.7</v>
      </c>
      <c r="T240" s="23">
        <v>0.2</v>
      </c>
      <c r="U240" s="23">
        <v>0.14000000000000001</v>
      </c>
      <c r="V240" s="23">
        <v>0.34</v>
      </c>
      <c r="W240" s="25">
        <f t="shared" si="30"/>
        <v>0.97142857142857153</v>
      </c>
      <c r="X240" s="26">
        <f t="shared" si="31"/>
        <v>0.97142857142857153</v>
      </c>
      <c r="Y240" s="27">
        <f t="shared" si="32"/>
        <v>0.97142857142857153</v>
      </c>
      <c r="Z240" s="24" t="str">
        <f t="shared" si="33"/>
        <v>85% a 100%</v>
      </c>
      <c r="AA240" s="28">
        <v>188476.15</v>
      </c>
      <c r="AB240" s="28">
        <v>3301.03</v>
      </c>
      <c r="AC240" s="25">
        <f t="shared" si="34"/>
        <v>1.7514311492462045E-2</v>
      </c>
      <c r="AD240" s="26">
        <f t="shared" si="35"/>
        <v>1.7514311492462045E-2</v>
      </c>
      <c r="AE240" s="24" t="str">
        <f t="shared" si="36"/>
        <v>0% a 34,69%</v>
      </c>
      <c r="AF240" s="23" t="str">
        <f t="shared" si="28"/>
        <v>176000147000156</v>
      </c>
      <c r="AG240" s="28">
        <v>188476.15</v>
      </c>
      <c r="AH240" s="28">
        <v>3301.0299999999997</v>
      </c>
      <c r="AI240" s="18" t="s">
        <v>1349</v>
      </c>
      <c r="AJ240" s="18" t="s">
        <v>1627</v>
      </c>
      <c r="AK240" s="20" t="s">
        <v>396</v>
      </c>
      <c r="AL240" s="20" t="s">
        <v>1090</v>
      </c>
      <c r="AM240" s="29">
        <v>2021</v>
      </c>
    </row>
    <row r="241" spans="1:39" s="30" customFormat="1" ht="63.75" x14ac:dyDescent="0.2">
      <c r="A241" s="20" t="s">
        <v>1168</v>
      </c>
      <c r="B241" s="18" t="s">
        <v>329</v>
      </c>
      <c r="C241" s="18" t="s">
        <v>1829</v>
      </c>
      <c r="D241" s="19" t="s">
        <v>1828</v>
      </c>
      <c r="E241" s="19" t="s">
        <v>1318</v>
      </c>
      <c r="F241" s="18" t="s">
        <v>402</v>
      </c>
      <c r="G241" s="31" t="s">
        <v>1934</v>
      </c>
      <c r="H241" s="19">
        <v>2</v>
      </c>
      <c r="I241" s="21">
        <v>5</v>
      </c>
      <c r="J241" s="22" t="s">
        <v>1844</v>
      </c>
      <c r="K241" s="18" t="s">
        <v>254</v>
      </c>
      <c r="L241" s="18" t="s">
        <v>138</v>
      </c>
      <c r="M241" s="23">
        <v>138065</v>
      </c>
      <c r="N241" s="23">
        <v>46000</v>
      </c>
      <c r="O241" s="23">
        <v>22000</v>
      </c>
      <c r="P241" s="24">
        <f t="shared" si="29"/>
        <v>68000</v>
      </c>
      <c r="Q241" s="23">
        <v>51000</v>
      </c>
      <c r="R241" s="23">
        <v>21000</v>
      </c>
      <c r="S241" s="23">
        <v>140000</v>
      </c>
      <c r="T241" s="23">
        <v>63533</v>
      </c>
      <c r="U241" s="23">
        <v>22361</v>
      </c>
      <c r="V241" s="23">
        <v>85894</v>
      </c>
      <c r="W241" s="25">
        <f t="shared" si="30"/>
        <v>1.2631470588235294</v>
      </c>
      <c r="X241" s="26">
        <f t="shared" si="31"/>
        <v>1.2631470588235294</v>
      </c>
      <c r="Y241" s="27">
        <f t="shared" si="32"/>
        <v>1</v>
      </c>
      <c r="Z241" s="24" t="str">
        <f t="shared" si="33"/>
        <v>85% a 100%</v>
      </c>
      <c r="AA241" s="28">
        <v>140734.43</v>
      </c>
      <c r="AB241" s="28">
        <v>14470.4</v>
      </c>
      <c r="AC241" s="25">
        <f t="shared" si="34"/>
        <v>0.10282061042205522</v>
      </c>
      <c r="AD241" s="26">
        <f t="shared" si="35"/>
        <v>0.10282061042205522</v>
      </c>
      <c r="AE241" s="24" t="str">
        <f t="shared" si="36"/>
        <v>0% a 34,69%</v>
      </c>
      <c r="AF241" s="23" t="str">
        <f t="shared" si="28"/>
        <v>176000147000157</v>
      </c>
      <c r="AG241" s="28">
        <v>140734.43</v>
      </c>
      <c r="AH241" s="28">
        <v>14470.400000000001</v>
      </c>
      <c r="AI241" s="18" t="s">
        <v>462</v>
      </c>
      <c r="AJ241" s="18" t="s">
        <v>738</v>
      </c>
      <c r="AK241" s="20" t="s">
        <v>396</v>
      </c>
      <c r="AL241" s="20" t="s">
        <v>1090</v>
      </c>
      <c r="AM241" s="29">
        <v>2021</v>
      </c>
    </row>
    <row r="242" spans="1:39" s="30" customFormat="1" ht="127.5" x14ac:dyDescent="0.2">
      <c r="A242" s="20" t="s">
        <v>237</v>
      </c>
      <c r="B242" s="18" t="s">
        <v>1352</v>
      </c>
      <c r="C242" s="18" t="s">
        <v>1827</v>
      </c>
      <c r="D242" s="19" t="s">
        <v>1828</v>
      </c>
      <c r="E242" s="19" t="s">
        <v>413</v>
      </c>
      <c r="F242" s="18" t="s">
        <v>261</v>
      </c>
      <c r="G242" s="31" t="s">
        <v>1934</v>
      </c>
      <c r="H242" s="19">
        <v>1</v>
      </c>
      <c r="I242" s="21">
        <v>2</v>
      </c>
      <c r="J242" s="22" t="s">
        <v>1841</v>
      </c>
      <c r="K242" s="18" t="s">
        <v>253</v>
      </c>
      <c r="L242" s="18" t="s">
        <v>138</v>
      </c>
      <c r="M242" s="23">
        <v>12</v>
      </c>
      <c r="N242" s="23">
        <v>2</v>
      </c>
      <c r="O242" s="23">
        <v>2</v>
      </c>
      <c r="P242" s="24">
        <f t="shared" si="29"/>
        <v>4</v>
      </c>
      <c r="Q242" s="23">
        <v>3</v>
      </c>
      <c r="R242" s="23">
        <v>4</v>
      </c>
      <c r="S242" s="23">
        <v>11</v>
      </c>
      <c r="T242" s="23">
        <v>2</v>
      </c>
      <c r="U242" s="23">
        <v>2</v>
      </c>
      <c r="V242" s="23">
        <v>4</v>
      </c>
      <c r="W242" s="25">
        <f t="shared" si="30"/>
        <v>1</v>
      </c>
      <c r="X242" s="26">
        <f t="shared" si="31"/>
        <v>1</v>
      </c>
      <c r="Y242" s="27">
        <f t="shared" si="32"/>
        <v>1</v>
      </c>
      <c r="Z242" s="24" t="str">
        <f t="shared" si="33"/>
        <v>85% a 100%</v>
      </c>
      <c r="AA242" s="28">
        <v>905691.22</v>
      </c>
      <c r="AB242" s="28">
        <v>365321.92</v>
      </c>
      <c r="AC242" s="25">
        <f t="shared" si="34"/>
        <v>0.40336254998695914</v>
      </c>
      <c r="AD242" s="26">
        <f t="shared" si="35"/>
        <v>0.40336254998695914</v>
      </c>
      <c r="AE242" s="24" t="str">
        <f t="shared" si="36"/>
        <v>34,7% a 42,1%</v>
      </c>
      <c r="AF242" s="23" t="str">
        <f t="shared" si="28"/>
        <v>176813512000179</v>
      </c>
      <c r="AG242" s="28">
        <v>905691.22000000009</v>
      </c>
      <c r="AH242" s="28">
        <v>365321.92</v>
      </c>
      <c r="AI242" s="18" t="s">
        <v>547</v>
      </c>
      <c r="AJ242" s="18" t="s">
        <v>1348</v>
      </c>
      <c r="AK242" s="20" t="s">
        <v>975</v>
      </c>
      <c r="AL242" s="20" t="s">
        <v>380</v>
      </c>
      <c r="AM242" s="29">
        <v>2021</v>
      </c>
    </row>
    <row r="243" spans="1:39" s="30" customFormat="1" ht="89.25" x14ac:dyDescent="0.2">
      <c r="A243" s="20" t="s">
        <v>237</v>
      </c>
      <c r="B243" s="18" t="s">
        <v>1352</v>
      </c>
      <c r="C243" s="18" t="s">
        <v>1827</v>
      </c>
      <c r="D243" s="19" t="s">
        <v>1828</v>
      </c>
      <c r="E243" s="19" t="s">
        <v>621</v>
      </c>
      <c r="F243" s="18" t="s">
        <v>1038</v>
      </c>
      <c r="G243" s="31" t="s">
        <v>1934</v>
      </c>
      <c r="H243" s="19">
        <v>1</v>
      </c>
      <c r="I243" s="21">
        <v>2</v>
      </c>
      <c r="J243" s="22" t="s">
        <v>1841</v>
      </c>
      <c r="K243" s="18" t="s">
        <v>313</v>
      </c>
      <c r="L243" s="18" t="s">
        <v>138</v>
      </c>
      <c r="M243" s="23">
        <v>16</v>
      </c>
      <c r="N243" s="23">
        <v>2</v>
      </c>
      <c r="O243" s="23">
        <v>2</v>
      </c>
      <c r="P243" s="24">
        <f t="shared" si="29"/>
        <v>4</v>
      </c>
      <c r="Q243" s="23">
        <v>2</v>
      </c>
      <c r="R243" s="23">
        <v>2</v>
      </c>
      <c r="S243" s="23">
        <v>8</v>
      </c>
      <c r="T243" s="23">
        <v>2</v>
      </c>
      <c r="U243" s="23">
        <v>2</v>
      </c>
      <c r="V243" s="23">
        <v>4</v>
      </c>
      <c r="W243" s="25">
        <f t="shared" si="30"/>
        <v>1</v>
      </c>
      <c r="X243" s="26">
        <f t="shared" si="31"/>
        <v>1</v>
      </c>
      <c r="Y243" s="27">
        <f t="shared" si="32"/>
        <v>1</v>
      </c>
      <c r="Z243" s="24" t="str">
        <f t="shared" si="33"/>
        <v>85% a 100%</v>
      </c>
      <c r="AA243" s="28">
        <v>6539358.6200000001</v>
      </c>
      <c r="AB243" s="28">
        <v>2730077.1</v>
      </c>
      <c r="AC243" s="25">
        <f t="shared" si="34"/>
        <v>0.41748392444028404</v>
      </c>
      <c r="AD243" s="26">
        <f t="shared" si="35"/>
        <v>0.41748392444028404</v>
      </c>
      <c r="AE243" s="24" t="str">
        <f t="shared" si="36"/>
        <v>34,7% a 42,1%</v>
      </c>
      <c r="AF243" s="23" t="str">
        <f t="shared" si="28"/>
        <v>176813512000180</v>
      </c>
      <c r="AG243" s="28">
        <v>6539358.6199999992</v>
      </c>
      <c r="AH243" s="28">
        <v>2730077.1</v>
      </c>
      <c r="AI243" s="18" t="s">
        <v>112</v>
      </c>
      <c r="AJ243" s="18" t="s">
        <v>635</v>
      </c>
      <c r="AK243" s="20" t="s">
        <v>975</v>
      </c>
      <c r="AL243" s="20" t="s">
        <v>380</v>
      </c>
      <c r="AM243" s="29">
        <v>2021</v>
      </c>
    </row>
    <row r="244" spans="1:39" s="30" customFormat="1" ht="89.25" x14ac:dyDescent="0.2">
      <c r="A244" s="20" t="s">
        <v>779</v>
      </c>
      <c r="B244" s="18" t="s">
        <v>947</v>
      </c>
      <c r="C244" s="18" t="s">
        <v>1837</v>
      </c>
      <c r="D244" s="19" t="s">
        <v>1828</v>
      </c>
      <c r="E244" s="19" t="s">
        <v>1057</v>
      </c>
      <c r="F244" s="18" t="s">
        <v>1433</v>
      </c>
      <c r="G244" s="31" t="s">
        <v>1934</v>
      </c>
      <c r="H244" s="19">
        <v>3</v>
      </c>
      <c r="I244" s="21">
        <v>9</v>
      </c>
      <c r="J244" s="22" t="s">
        <v>1848</v>
      </c>
      <c r="K244" s="18" t="s">
        <v>1779</v>
      </c>
      <c r="L244" s="18" t="s">
        <v>350</v>
      </c>
      <c r="M244" s="23">
        <v>0.99</v>
      </c>
      <c r="N244" s="23">
        <v>0.25</v>
      </c>
      <c r="O244" s="23">
        <v>0.25</v>
      </c>
      <c r="P244" s="24">
        <f t="shared" si="29"/>
        <v>0.5</v>
      </c>
      <c r="Q244" s="23">
        <v>0.25</v>
      </c>
      <c r="R244" s="23">
        <v>0.25</v>
      </c>
      <c r="S244" s="23">
        <v>1</v>
      </c>
      <c r="T244" s="23">
        <v>0.23</v>
      </c>
      <c r="U244" s="23">
        <v>0.27</v>
      </c>
      <c r="V244" s="23">
        <v>0.5</v>
      </c>
      <c r="W244" s="25">
        <f t="shared" si="30"/>
        <v>1</v>
      </c>
      <c r="X244" s="26">
        <f t="shared" si="31"/>
        <v>1</v>
      </c>
      <c r="Y244" s="27">
        <f t="shared" si="32"/>
        <v>1</v>
      </c>
      <c r="Z244" s="24" t="str">
        <f t="shared" si="33"/>
        <v>85% a 100%</v>
      </c>
      <c r="AA244" s="28">
        <v>1151701510.5</v>
      </c>
      <c r="AB244" s="28">
        <v>519774525.60000002</v>
      </c>
      <c r="AC244" s="25">
        <f t="shared" si="34"/>
        <v>0.4513101014987338</v>
      </c>
      <c r="AD244" s="26">
        <f t="shared" si="35"/>
        <v>0.4513101014987338</v>
      </c>
      <c r="AE244" s="24" t="str">
        <f t="shared" si="36"/>
        <v>42,2% a 100%</v>
      </c>
      <c r="AF244" s="23" t="str">
        <f t="shared" si="28"/>
        <v>176000074000155</v>
      </c>
      <c r="AG244" s="28">
        <v>1151701510.54</v>
      </c>
      <c r="AH244" s="28">
        <v>519774525.60000008</v>
      </c>
      <c r="AI244" s="18" t="s">
        <v>48</v>
      </c>
      <c r="AJ244" s="18" t="s">
        <v>457</v>
      </c>
      <c r="AK244" s="20" t="s">
        <v>924</v>
      </c>
      <c r="AL244" s="20" t="s">
        <v>991</v>
      </c>
      <c r="AM244" s="29">
        <v>2021</v>
      </c>
    </row>
    <row r="245" spans="1:39" s="30" customFormat="1" ht="114.75" x14ac:dyDescent="0.2">
      <c r="A245" s="20" t="s">
        <v>779</v>
      </c>
      <c r="B245" s="18" t="s">
        <v>947</v>
      </c>
      <c r="C245" s="18" t="s">
        <v>1837</v>
      </c>
      <c r="D245" s="19" t="s">
        <v>1828</v>
      </c>
      <c r="E245" s="19" t="s">
        <v>320</v>
      </c>
      <c r="F245" s="18" t="s">
        <v>985</v>
      </c>
      <c r="G245" s="31" t="s">
        <v>1934</v>
      </c>
      <c r="H245" s="19">
        <v>3</v>
      </c>
      <c r="I245" s="21">
        <v>9</v>
      </c>
      <c r="J245" s="22" t="s">
        <v>1848</v>
      </c>
      <c r="K245" s="18" t="s">
        <v>532</v>
      </c>
      <c r="L245" s="18" t="s">
        <v>350</v>
      </c>
      <c r="M245" s="23">
        <v>0.98</v>
      </c>
      <c r="N245" s="23">
        <v>0.25</v>
      </c>
      <c r="O245" s="23">
        <v>0.25</v>
      </c>
      <c r="P245" s="24">
        <f t="shared" si="29"/>
        <v>0.5</v>
      </c>
      <c r="Q245" s="23">
        <v>0.25</v>
      </c>
      <c r="R245" s="23">
        <v>0.25</v>
      </c>
      <c r="S245" s="23">
        <v>1</v>
      </c>
      <c r="T245" s="23">
        <v>0.15</v>
      </c>
      <c r="U245" s="23">
        <v>0.35</v>
      </c>
      <c r="V245" s="23">
        <v>0.5</v>
      </c>
      <c r="W245" s="25">
        <f t="shared" si="30"/>
        <v>1</v>
      </c>
      <c r="X245" s="26">
        <f t="shared" si="31"/>
        <v>1</v>
      </c>
      <c r="Y245" s="27">
        <f t="shared" si="32"/>
        <v>1</v>
      </c>
      <c r="Z245" s="24" t="str">
        <f t="shared" si="33"/>
        <v>85% a 100%</v>
      </c>
      <c r="AA245" s="28">
        <v>4251812.07</v>
      </c>
      <c r="AB245" s="28">
        <v>1559656.51</v>
      </c>
      <c r="AC245" s="25">
        <f t="shared" si="34"/>
        <v>0.36682160084276721</v>
      </c>
      <c r="AD245" s="26">
        <f t="shared" si="35"/>
        <v>0.36682160084276721</v>
      </c>
      <c r="AE245" s="24" t="str">
        <f t="shared" si="36"/>
        <v>34,7% a 42,1%</v>
      </c>
      <c r="AF245" s="23" t="str">
        <f t="shared" si="28"/>
        <v>176000074000156</v>
      </c>
      <c r="AG245" s="28">
        <v>4251812.07</v>
      </c>
      <c r="AH245" s="28">
        <v>1559656.5100000002</v>
      </c>
      <c r="AI245" s="18" t="s">
        <v>48</v>
      </c>
      <c r="AJ245" s="18" t="s">
        <v>960</v>
      </c>
      <c r="AK245" s="20" t="s">
        <v>924</v>
      </c>
      <c r="AL245" s="20" t="s">
        <v>991</v>
      </c>
      <c r="AM245" s="29">
        <v>2021</v>
      </c>
    </row>
    <row r="246" spans="1:39" s="30" customFormat="1" ht="127.5" x14ac:dyDescent="0.2">
      <c r="A246" s="20" t="s">
        <v>779</v>
      </c>
      <c r="B246" s="18" t="s">
        <v>947</v>
      </c>
      <c r="C246" s="18" t="s">
        <v>1837</v>
      </c>
      <c r="D246" s="19" t="s">
        <v>1828</v>
      </c>
      <c r="E246" s="19" t="s">
        <v>1318</v>
      </c>
      <c r="F246" s="18" t="s">
        <v>1179</v>
      </c>
      <c r="G246" s="31" t="s">
        <v>1934</v>
      </c>
      <c r="H246" s="19">
        <v>3</v>
      </c>
      <c r="I246" s="21">
        <v>9</v>
      </c>
      <c r="J246" s="22" t="s">
        <v>1848</v>
      </c>
      <c r="K246" s="18" t="s">
        <v>236</v>
      </c>
      <c r="L246" s="18" t="s">
        <v>350</v>
      </c>
      <c r="M246" s="23">
        <v>0.88</v>
      </c>
      <c r="N246" s="23">
        <v>0.25</v>
      </c>
      <c r="O246" s="23">
        <v>0.25</v>
      </c>
      <c r="P246" s="24">
        <f t="shared" si="29"/>
        <v>0.5</v>
      </c>
      <c r="Q246" s="23">
        <v>0.25</v>
      </c>
      <c r="R246" s="23">
        <v>0.25</v>
      </c>
      <c r="S246" s="23">
        <v>1</v>
      </c>
      <c r="T246" s="23">
        <v>0.03</v>
      </c>
      <c r="U246" s="23">
        <v>0.18</v>
      </c>
      <c r="V246" s="23">
        <v>0.21</v>
      </c>
      <c r="W246" s="25">
        <f t="shared" si="30"/>
        <v>0.42</v>
      </c>
      <c r="X246" s="26">
        <f t="shared" si="31"/>
        <v>0.42</v>
      </c>
      <c r="Y246" s="27">
        <f t="shared" si="32"/>
        <v>0.42</v>
      </c>
      <c r="Z246" s="24" t="str">
        <f t="shared" si="33"/>
        <v>0% a 69,99%</v>
      </c>
      <c r="AA246" s="28">
        <v>27317245.359999999</v>
      </c>
      <c r="AB246" s="28">
        <v>5040256.63</v>
      </c>
      <c r="AC246" s="25">
        <f t="shared" si="34"/>
        <v>0.18450823146979267</v>
      </c>
      <c r="AD246" s="26">
        <f t="shared" si="35"/>
        <v>0.18450823146979267</v>
      </c>
      <c r="AE246" s="24" t="str">
        <f t="shared" si="36"/>
        <v>0% a 34,69%</v>
      </c>
      <c r="AF246" s="23" t="str">
        <f t="shared" si="28"/>
        <v>176000074000157</v>
      </c>
      <c r="AG246" s="28">
        <v>27317245.360000007</v>
      </c>
      <c r="AH246" s="28">
        <v>5040256.6300000008</v>
      </c>
      <c r="AI246" s="18" t="s">
        <v>48</v>
      </c>
      <c r="AJ246" s="18" t="s">
        <v>831</v>
      </c>
      <c r="AK246" s="20" t="s">
        <v>924</v>
      </c>
      <c r="AL246" s="20" t="s">
        <v>991</v>
      </c>
      <c r="AM246" s="29">
        <v>2021</v>
      </c>
    </row>
    <row r="247" spans="1:39" s="30" customFormat="1" ht="76.5" x14ac:dyDescent="0.2">
      <c r="A247" s="20" t="s">
        <v>779</v>
      </c>
      <c r="B247" s="18" t="s">
        <v>947</v>
      </c>
      <c r="C247" s="18" t="s">
        <v>1837</v>
      </c>
      <c r="D247" s="19" t="s">
        <v>1828</v>
      </c>
      <c r="E247" s="19" t="s">
        <v>279</v>
      </c>
      <c r="F247" s="18" t="s">
        <v>443</v>
      </c>
      <c r="G247" s="31" t="s">
        <v>1934</v>
      </c>
      <c r="H247" s="19">
        <v>3</v>
      </c>
      <c r="I247" s="21">
        <v>9</v>
      </c>
      <c r="J247" s="22" t="s">
        <v>1848</v>
      </c>
      <c r="K247" s="18" t="s">
        <v>1740</v>
      </c>
      <c r="L247" s="18" t="s">
        <v>350</v>
      </c>
      <c r="M247" s="23">
        <v>0</v>
      </c>
      <c r="N247" s="23">
        <v>0</v>
      </c>
      <c r="O247" s="23">
        <v>0.33</v>
      </c>
      <c r="P247" s="24">
        <f t="shared" si="29"/>
        <v>0.33</v>
      </c>
      <c r="Q247" s="23">
        <v>0.33</v>
      </c>
      <c r="R247" s="23">
        <v>0.33</v>
      </c>
      <c r="S247" s="23">
        <v>0.99</v>
      </c>
      <c r="T247" s="23">
        <v>0</v>
      </c>
      <c r="U247" s="23">
        <v>0</v>
      </c>
      <c r="V247" s="23">
        <v>0</v>
      </c>
      <c r="W247" s="25">
        <f t="shared" si="30"/>
        <v>0</v>
      </c>
      <c r="X247" s="26">
        <f t="shared" si="31"/>
        <v>0</v>
      </c>
      <c r="Y247" s="27">
        <f t="shared" si="32"/>
        <v>0</v>
      </c>
      <c r="Z247" s="24" t="str">
        <f t="shared" si="33"/>
        <v>0% a 69,99%</v>
      </c>
      <c r="AA247" s="28">
        <v>0</v>
      </c>
      <c r="AB247" s="28">
        <v>0</v>
      </c>
      <c r="AC247" s="25" t="e">
        <f t="shared" si="34"/>
        <v>#DIV/0!</v>
      </c>
      <c r="AD247" s="26" t="e">
        <f t="shared" si="35"/>
        <v>#DIV/0!</v>
      </c>
      <c r="AE247" s="24" t="e">
        <f t="shared" si="36"/>
        <v>#DIV/0!</v>
      </c>
      <c r="AF247" s="23" t="str">
        <f t="shared" si="28"/>
        <v>176000074000158</v>
      </c>
      <c r="AG247" s="28">
        <v>0</v>
      </c>
      <c r="AH247" s="28">
        <v>0</v>
      </c>
      <c r="AI247" s="18" t="s">
        <v>1257</v>
      </c>
      <c r="AJ247" s="18" t="s">
        <v>1443</v>
      </c>
      <c r="AK247" s="20" t="s">
        <v>924</v>
      </c>
      <c r="AL247" s="20" t="s">
        <v>991</v>
      </c>
      <c r="AM247" s="29">
        <v>2021</v>
      </c>
    </row>
    <row r="248" spans="1:39" s="30" customFormat="1" ht="127.5" x14ac:dyDescent="0.2">
      <c r="A248" s="20" t="s">
        <v>779</v>
      </c>
      <c r="B248" s="18" t="s">
        <v>947</v>
      </c>
      <c r="C248" s="18" t="s">
        <v>1837</v>
      </c>
      <c r="D248" s="19" t="s">
        <v>1828</v>
      </c>
      <c r="E248" s="19" t="s">
        <v>696</v>
      </c>
      <c r="F248" s="18" t="s">
        <v>68</v>
      </c>
      <c r="G248" s="31" t="s">
        <v>1934</v>
      </c>
      <c r="H248" s="19">
        <v>3</v>
      </c>
      <c r="I248" s="21">
        <v>9</v>
      </c>
      <c r="J248" s="22" t="s">
        <v>1848</v>
      </c>
      <c r="K248" s="18" t="s">
        <v>265</v>
      </c>
      <c r="L248" s="18" t="s">
        <v>350</v>
      </c>
      <c r="M248" s="23">
        <v>0.56999999999999995</v>
      </c>
      <c r="N248" s="23">
        <v>0.25</v>
      </c>
      <c r="O248" s="23">
        <v>0.25</v>
      </c>
      <c r="P248" s="24">
        <f t="shared" si="29"/>
        <v>0.5</v>
      </c>
      <c r="Q248" s="23">
        <v>0.25</v>
      </c>
      <c r="R248" s="23">
        <v>0.25</v>
      </c>
      <c r="S248" s="23">
        <v>1</v>
      </c>
      <c r="T248" s="23">
        <v>0.02</v>
      </c>
      <c r="U248" s="23">
        <v>0.13</v>
      </c>
      <c r="V248" s="23">
        <v>0.15</v>
      </c>
      <c r="W248" s="25">
        <f t="shared" si="30"/>
        <v>0.3</v>
      </c>
      <c r="X248" s="26">
        <f t="shared" si="31"/>
        <v>0.3</v>
      </c>
      <c r="Y248" s="27">
        <f t="shared" si="32"/>
        <v>0.3</v>
      </c>
      <c r="Z248" s="24" t="str">
        <f t="shared" si="33"/>
        <v>0% a 69,99%</v>
      </c>
      <c r="AA248" s="28">
        <v>10426005.73</v>
      </c>
      <c r="AB248" s="28">
        <v>1585947.88</v>
      </c>
      <c r="AC248" s="25">
        <f t="shared" si="34"/>
        <v>0.15211461810696703</v>
      </c>
      <c r="AD248" s="26">
        <f t="shared" si="35"/>
        <v>0.15211461810696703</v>
      </c>
      <c r="AE248" s="24" t="str">
        <f t="shared" si="36"/>
        <v>0% a 34,69%</v>
      </c>
      <c r="AF248" s="23" t="str">
        <f t="shared" si="28"/>
        <v>176000074000186</v>
      </c>
      <c r="AG248" s="28">
        <v>10426005.729999999</v>
      </c>
      <c r="AH248" s="28">
        <v>1585947.8800000001</v>
      </c>
      <c r="AI248" s="18" t="s">
        <v>48</v>
      </c>
      <c r="AJ248" s="18" t="s">
        <v>1375</v>
      </c>
      <c r="AK248" s="20" t="s">
        <v>924</v>
      </c>
      <c r="AL248" s="20" t="s">
        <v>991</v>
      </c>
      <c r="AM248" s="29">
        <v>2021</v>
      </c>
    </row>
    <row r="249" spans="1:39" s="30" customFormat="1" ht="127.5" x14ac:dyDescent="0.2">
      <c r="A249" s="20" t="s">
        <v>779</v>
      </c>
      <c r="B249" s="18" t="s">
        <v>947</v>
      </c>
      <c r="C249" s="18" t="s">
        <v>1837</v>
      </c>
      <c r="D249" s="19" t="s">
        <v>1828</v>
      </c>
      <c r="E249" s="19" t="s">
        <v>919</v>
      </c>
      <c r="F249" s="18" t="s">
        <v>1523</v>
      </c>
      <c r="G249" s="31" t="s">
        <v>1934</v>
      </c>
      <c r="H249" s="19">
        <v>3</v>
      </c>
      <c r="I249" s="21">
        <v>9</v>
      </c>
      <c r="J249" s="22" t="s">
        <v>1848</v>
      </c>
      <c r="K249" s="18" t="s">
        <v>1317</v>
      </c>
      <c r="L249" s="18" t="s">
        <v>350</v>
      </c>
      <c r="M249" s="23">
        <v>0.62</v>
      </c>
      <c r="N249" s="23">
        <v>0.25</v>
      </c>
      <c r="O249" s="23">
        <v>0.25</v>
      </c>
      <c r="P249" s="24">
        <f t="shared" si="29"/>
        <v>0.5</v>
      </c>
      <c r="Q249" s="23">
        <v>0.25</v>
      </c>
      <c r="R249" s="23">
        <v>0.25</v>
      </c>
      <c r="S249" s="23">
        <v>1</v>
      </c>
      <c r="T249" s="23">
        <v>0.28999999999999998</v>
      </c>
      <c r="U249" s="23">
        <v>0.21</v>
      </c>
      <c r="V249" s="23">
        <v>0.5</v>
      </c>
      <c r="W249" s="25">
        <f t="shared" si="30"/>
        <v>1</v>
      </c>
      <c r="X249" s="26">
        <f t="shared" si="31"/>
        <v>1</v>
      </c>
      <c r="Y249" s="27">
        <f t="shared" si="32"/>
        <v>1</v>
      </c>
      <c r="Z249" s="24" t="str">
        <f t="shared" si="33"/>
        <v>85% a 100%</v>
      </c>
      <c r="AA249" s="28">
        <v>17365383.920000002</v>
      </c>
      <c r="AB249" s="28">
        <v>10513203.140000001</v>
      </c>
      <c r="AC249" s="25">
        <f t="shared" si="34"/>
        <v>0.60541150074383154</v>
      </c>
      <c r="AD249" s="26">
        <f t="shared" si="35"/>
        <v>0.60541150074383154</v>
      </c>
      <c r="AE249" s="24" t="str">
        <f t="shared" si="36"/>
        <v>42,2% a 100%</v>
      </c>
      <c r="AF249" s="23" t="str">
        <f t="shared" si="28"/>
        <v>176000074000191</v>
      </c>
      <c r="AG249" s="28">
        <v>17365383.879999999</v>
      </c>
      <c r="AH249" s="28">
        <v>10513203.139999999</v>
      </c>
      <c r="AI249" s="18" t="s">
        <v>48</v>
      </c>
      <c r="AJ249" s="18" t="s">
        <v>384</v>
      </c>
      <c r="AK249" s="20" t="s">
        <v>924</v>
      </c>
      <c r="AL249" s="20" t="s">
        <v>991</v>
      </c>
      <c r="AM249" s="29">
        <v>2021</v>
      </c>
    </row>
    <row r="250" spans="1:39" s="30" customFormat="1" ht="102" x14ac:dyDescent="0.2">
      <c r="A250" s="20" t="s">
        <v>1123</v>
      </c>
      <c r="B250" s="18" t="s">
        <v>447</v>
      </c>
      <c r="C250" s="18" t="s">
        <v>1827</v>
      </c>
      <c r="D250" s="19" t="s">
        <v>1828</v>
      </c>
      <c r="E250" s="19" t="s">
        <v>1057</v>
      </c>
      <c r="F250" s="18" t="s">
        <v>54</v>
      </c>
      <c r="G250" s="31" t="s">
        <v>1934</v>
      </c>
      <c r="H250" s="19">
        <v>3</v>
      </c>
      <c r="I250" s="21">
        <v>7</v>
      </c>
      <c r="J250" s="22" t="s">
        <v>1846</v>
      </c>
      <c r="K250" s="18" t="s">
        <v>379</v>
      </c>
      <c r="L250" s="18" t="s">
        <v>205</v>
      </c>
      <c r="M250" s="23">
        <v>0</v>
      </c>
      <c r="N250" s="23">
        <v>25</v>
      </c>
      <c r="O250" s="23">
        <v>25</v>
      </c>
      <c r="P250" s="24">
        <f t="shared" si="29"/>
        <v>50</v>
      </c>
      <c r="Q250" s="23">
        <v>25</v>
      </c>
      <c r="R250" s="23">
        <v>25</v>
      </c>
      <c r="S250" s="23">
        <v>100</v>
      </c>
      <c r="T250" s="23">
        <v>23.78</v>
      </c>
      <c r="U250" s="23">
        <v>22.8</v>
      </c>
      <c r="V250" s="23">
        <v>46.58</v>
      </c>
      <c r="W250" s="25">
        <f t="shared" si="30"/>
        <v>0.93159999999999998</v>
      </c>
      <c r="X250" s="26">
        <f t="shared" si="31"/>
        <v>0.93159999999999998</v>
      </c>
      <c r="Y250" s="27">
        <f t="shared" si="32"/>
        <v>0.93159999999999998</v>
      </c>
      <c r="Z250" s="24" t="str">
        <f t="shared" si="33"/>
        <v>85% a 100%</v>
      </c>
      <c r="AA250" s="28">
        <v>330365.61</v>
      </c>
      <c r="AB250" s="28">
        <v>155082.68</v>
      </c>
      <c r="AC250" s="25">
        <f t="shared" si="34"/>
        <v>0.46942743223182343</v>
      </c>
      <c r="AD250" s="26">
        <f t="shared" si="35"/>
        <v>0.46942743223182343</v>
      </c>
      <c r="AE250" s="24" t="str">
        <f t="shared" si="36"/>
        <v>42,2% a 100%</v>
      </c>
      <c r="AF250" s="23" t="str">
        <f t="shared" si="28"/>
        <v>176000945000155</v>
      </c>
      <c r="AG250" s="28">
        <v>330365.61000000004</v>
      </c>
      <c r="AH250" s="28">
        <v>155082.68000000002</v>
      </c>
      <c r="AI250" s="18" t="s">
        <v>1120</v>
      </c>
      <c r="AJ250" s="18" t="s">
        <v>783</v>
      </c>
      <c r="AK250" s="20" t="s">
        <v>620</v>
      </c>
      <c r="AL250" s="20" t="s">
        <v>1754</v>
      </c>
      <c r="AM250" s="29">
        <v>2021</v>
      </c>
    </row>
    <row r="251" spans="1:39" s="30" customFormat="1" ht="114.75" x14ac:dyDescent="0.2">
      <c r="A251" s="20" t="s">
        <v>1123</v>
      </c>
      <c r="B251" s="18" t="s">
        <v>447</v>
      </c>
      <c r="C251" s="18" t="s">
        <v>1827</v>
      </c>
      <c r="D251" s="19" t="s">
        <v>1828</v>
      </c>
      <c r="E251" s="19" t="s">
        <v>320</v>
      </c>
      <c r="F251" s="18" t="s">
        <v>514</v>
      </c>
      <c r="G251" s="31" t="s">
        <v>1934</v>
      </c>
      <c r="H251" s="19">
        <v>3</v>
      </c>
      <c r="I251" s="21">
        <v>7</v>
      </c>
      <c r="J251" s="22" t="s">
        <v>1846</v>
      </c>
      <c r="K251" s="18" t="s">
        <v>466</v>
      </c>
      <c r="L251" s="18" t="s">
        <v>205</v>
      </c>
      <c r="M251" s="23">
        <v>0</v>
      </c>
      <c r="N251" s="23">
        <v>25</v>
      </c>
      <c r="O251" s="23">
        <v>25</v>
      </c>
      <c r="P251" s="24">
        <f t="shared" si="29"/>
        <v>50</v>
      </c>
      <c r="Q251" s="23">
        <v>25</v>
      </c>
      <c r="R251" s="23">
        <v>25</v>
      </c>
      <c r="S251" s="23">
        <v>100</v>
      </c>
      <c r="T251" s="23">
        <v>23.11</v>
      </c>
      <c r="U251" s="23">
        <v>23.38</v>
      </c>
      <c r="V251" s="23">
        <v>46.49</v>
      </c>
      <c r="W251" s="25">
        <f t="shared" si="30"/>
        <v>0.92980000000000007</v>
      </c>
      <c r="X251" s="26">
        <f t="shared" si="31"/>
        <v>0.92980000000000007</v>
      </c>
      <c r="Y251" s="27">
        <f t="shared" si="32"/>
        <v>0.92980000000000007</v>
      </c>
      <c r="Z251" s="24" t="str">
        <f t="shared" si="33"/>
        <v>85% a 100%</v>
      </c>
      <c r="AA251" s="28">
        <v>1037873.02</v>
      </c>
      <c r="AB251" s="28">
        <v>501929.77</v>
      </c>
      <c r="AC251" s="25">
        <f t="shared" si="34"/>
        <v>0.48361385287768632</v>
      </c>
      <c r="AD251" s="26">
        <f t="shared" si="35"/>
        <v>0.48361385287768632</v>
      </c>
      <c r="AE251" s="24" t="str">
        <f t="shared" si="36"/>
        <v>42,2% a 100%</v>
      </c>
      <c r="AF251" s="23" t="str">
        <f t="shared" si="28"/>
        <v>176000945000156</v>
      </c>
      <c r="AG251" s="28">
        <v>1037873.0200000001</v>
      </c>
      <c r="AH251" s="28">
        <v>501929.77000000031</v>
      </c>
      <c r="AI251" s="18" t="s">
        <v>516</v>
      </c>
      <c r="AJ251" s="18" t="s">
        <v>1462</v>
      </c>
      <c r="AK251" s="20" t="s">
        <v>620</v>
      </c>
      <c r="AL251" s="20" t="s">
        <v>1754</v>
      </c>
      <c r="AM251" s="29">
        <v>2021</v>
      </c>
    </row>
    <row r="252" spans="1:39" s="30" customFormat="1" ht="76.5" x14ac:dyDescent="0.2">
      <c r="A252" s="20" t="s">
        <v>1123</v>
      </c>
      <c r="B252" s="18" t="s">
        <v>447</v>
      </c>
      <c r="C252" s="18" t="s">
        <v>1827</v>
      </c>
      <c r="D252" s="19" t="s">
        <v>1828</v>
      </c>
      <c r="E252" s="19" t="s">
        <v>1318</v>
      </c>
      <c r="F252" s="18" t="s">
        <v>1790</v>
      </c>
      <c r="G252" s="31" t="s">
        <v>1934</v>
      </c>
      <c r="H252" s="19">
        <v>3</v>
      </c>
      <c r="I252" s="21">
        <v>7</v>
      </c>
      <c r="J252" s="22" t="s">
        <v>1846</v>
      </c>
      <c r="K252" s="18" t="s">
        <v>35</v>
      </c>
      <c r="L252" s="18" t="s">
        <v>205</v>
      </c>
      <c r="M252" s="23">
        <v>0</v>
      </c>
      <c r="N252" s="23">
        <v>26.27</v>
      </c>
      <c r="O252" s="23">
        <v>24.58</v>
      </c>
      <c r="P252" s="24">
        <f t="shared" si="29"/>
        <v>50.849999999999994</v>
      </c>
      <c r="Q252" s="23">
        <v>24.58</v>
      </c>
      <c r="R252" s="23">
        <v>24.57</v>
      </c>
      <c r="S252" s="23">
        <v>100</v>
      </c>
      <c r="T252" s="23">
        <v>21.78</v>
      </c>
      <c r="U252" s="23">
        <v>18.920000000000002</v>
      </c>
      <c r="V252" s="23">
        <v>40.700000000000003</v>
      </c>
      <c r="W252" s="25">
        <f t="shared" si="30"/>
        <v>0.8003933136676501</v>
      </c>
      <c r="X252" s="26">
        <f t="shared" si="31"/>
        <v>0.8003933136676501</v>
      </c>
      <c r="Y252" s="27">
        <f t="shared" si="32"/>
        <v>0.8003933136676501</v>
      </c>
      <c r="Z252" s="24" t="str">
        <f t="shared" si="33"/>
        <v>70% a 84,99%</v>
      </c>
      <c r="AA252" s="28">
        <v>193105.04</v>
      </c>
      <c r="AB252" s="28">
        <v>73692.23</v>
      </c>
      <c r="AC252" s="25">
        <f t="shared" si="34"/>
        <v>0.38161733116857016</v>
      </c>
      <c r="AD252" s="26">
        <f t="shared" si="35"/>
        <v>0.38161733116857016</v>
      </c>
      <c r="AE252" s="24" t="str">
        <f t="shared" si="36"/>
        <v>34,7% a 42,1%</v>
      </c>
      <c r="AF252" s="23" t="str">
        <f t="shared" si="28"/>
        <v>176000945000157</v>
      </c>
      <c r="AG252" s="28">
        <v>193105.03999999998</v>
      </c>
      <c r="AH252" s="28">
        <v>73692.23000000001</v>
      </c>
      <c r="AI252" s="18" t="s">
        <v>1405</v>
      </c>
      <c r="AJ252" s="18" t="s">
        <v>390</v>
      </c>
      <c r="AK252" s="20" t="s">
        <v>620</v>
      </c>
      <c r="AL252" s="20" t="s">
        <v>1754</v>
      </c>
      <c r="AM252" s="29">
        <v>2021</v>
      </c>
    </row>
    <row r="253" spans="1:39" s="30" customFormat="1" ht="153" x14ac:dyDescent="0.2">
      <c r="A253" s="20" t="s">
        <v>1588</v>
      </c>
      <c r="B253" s="18" t="s">
        <v>772</v>
      </c>
      <c r="C253" s="18" t="s">
        <v>1829</v>
      </c>
      <c r="D253" s="19" t="s">
        <v>1828</v>
      </c>
      <c r="E253" s="19" t="s">
        <v>320</v>
      </c>
      <c r="F253" s="18" t="s">
        <v>1160</v>
      </c>
      <c r="G253" s="31" t="s">
        <v>1934</v>
      </c>
      <c r="H253" s="19">
        <v>2</v>
      </c>
      <c r="I253" s="21">
        <v>4</v>
      </c>
      <c r="J253" s="22" t="s">
        <v>1843</v>
      </c>
      <c r="K253" s="18" t="s">
        <v>1930</v>
      </c>
      <c r="L253" s="18" t="s">
        <v>205</v>
      </c>
      <c r="M253" s="23">
        <v>100</v>
      </c>
      <c r="N253" s="23">
        <v>25</v>
      </c>
      <c r="O253" s="23">
        <v>25</v>
      </c>
      <c r="P253" s="24">
        <f t="shared" si="29"/>
        <v>50</v>
      </c>
      <c r="Q253" s="23">
        <v>25</v>
      </c>
      <c r="R253" s="23">
        <v>25</v>
      </c>
      <c r="S253" s="23">
        <v>100</v>
      </c>
      <c r="T253" s="23">
        <v>25</v>
      </c>
      <c r="U253" s="23">
        <v>26.4</v>
      </c>
      <c r="V253" s="23">
        <v>51.4</v>
      </c>
      <c r="W253" s="25">
        <f t="shared" si="30"/>
        <v>1.028</v>
      </c>
      <c r="X253" s="26">
        <f t="shared" si="31"/>
        <v>1.028</v>
      </c>
      <c r="Y253" s="27">
        <f t="shared" si="32"/>
        <v>1</v>
      </c>
      <c r="Z253" s="24" t="str">
        <f t="shared" si="33"/>
        <v>85% a 100%</v>
      </c>
      <c r="AA253" s="28">
        <v>47909721.840000004</v>
      </c>
      <c r="AB253" s="28">
        <v>9503430.8599999994</v>
      </c>
      <c r="AC253" s="25">
        <f t="shared" si="34"/>
        <v>0.19836121970688525</v>
      </c>
      <c r="AD253" s="26">
        <f t="shared" si="35"/>
        <v>0.19836121970688525</v>
      </c>
      <c r="AE253" s="24" t="str">
        <f t="shared" si="36"/>
        <v>0% a 34,69%</v>
      </c>
      <c r="AF253" s="23" t="str">
        <f t="shared" si="28"/>
        <v>176000090000156</v>
      </c>
      <c r="AG253" s="28">
        <v>47909721.839999996</v>
      </c>
      <c r="AH253" s="28">
        <v>9503430.8599999994</v>
      </c>
      <c r="AI253" s="18" t="s">
        <v>891</v>
      </c>
      <c r="AJ253" s="18" t="s">
        <v>518</v>
      </c>
      <c r="AK253" s="20" t="s">
        <v>223</v>
      </c>
      <c r="AL253" s="20" t="s">
        <v>439</v>
      </c>
      <c r="AM253" s="29">
        <v>2021</v>
      </c>
    </row>
    <row r="254" spans="1:39" s="30" customFormat="1" ht="51" x14ac:dyDescent="0.2">
      <c r="A254" s="20" t="s">
        <v>1588</v>
      </c>
      <c r="B254" s="18" t="s">
        <v>772</v>
      </c>
      <c r="C254" s="18" t="s">
        <v>1829</v>
      </c>
      <c r="D254" s="19" t="s">
        <v>1828</v>
      </c>
      <c r="E254" s="19" t="s">
        <v>161</v>
      </c>
      <c r="F254" s="18" t="s">
        <v>1728</v>
      </c>
      <c r="G254" s="31" t="s">
        <v>1934</v>
      </c>
      <c r="H254" s="19">
        <v>2</v>
      </c>
      <c r="I254" s="21">
        <v>4</v>
      </c>
      <c r="J254" s="22" t="s">
        <v>1843</v>
      </c>
      <c r="K254" s="18" t="s">
        <v>1216</v>
      </c>
      <c r="L254" s="18" t="s">
        <v>205</v>
      </c>
      <c r="M254" s="23">
        <v>0</v>
      </c>
      <c r="N254" s="23">
        <v>25</v>
      </c>
      <c r="O254" s="23">
        <v>25</v>
      </c>
      <c r="P254" s="24">
        <f t="shared" si="29"/>
        <v>50</v>
      </c>
      <c r="Q254" s="23">
        <v>25</v>
      </c>
      <c r="R254" s="23">
        <v>25</v>
      </c>
      <c r="S254" s="23">
        <v>100</v>
      </c>
      <c r="T254" s="23">
        <v>25</v>
      </c>
      <c r="U254" s="23">
        <v>22.6</v>
      </c>
      <c r="V254" s="23">
        <v>47.6</v>
      </c>
      <c r="W254" s="25">
        <f t="shared" si="30"/>
        <v>0.95200000000000007</v>
      </c>
      <c r="X254" s="26">
        <f t="shared" si="31"/>
        <v>0.95200000000000007</v>
      </c>
      <c r="Y254" s="27">
        <f t="shared" si="32"/>
        <v>0.95200000000000007</v>
      </c>
      <c r="Z254" s="24" t="str">
        <f t="shared" si="33"/>
        <v>85% a 100%</v>
      </c>
      <c r="AA254" s="28">
        <v>906241.85</v>
      </c>
      <c r="AB254" s="28">
        <v>416755.08</v>
      </c>
      <c r="AC254" s="25">
        <f t="shared" si="34"/>
        <v>0.45987181015752032</v>
      </c>
      <c r="AD254" s="26">
        <f t="shared" si="35"/>
        <v>0.45987181015752032</v>
      </c>
      <c r="AE254" s="24" t="str">
        <f t="shared" si="36"/>
        <v>42,2% a 100%</v>
      </c>
      <c r="AF254" s="23" t="str">
        <f t="shared" si="28"/>
        <v>176000090000175</v>
      </c>
      <c r="AG254" s="28">
        <v>906241.85000000009</v>
      </c>
      <c r="AH254" s="28">
        <v>416755.08</v>
      </c>
      <c r="AI254" s="18" t="s">
        <v>64</v>
      </c>
      <c r="AJ254" s="18" t="s">
        <v>906</v>
      </c>
      <c r="AK254" s="20" t="s">
        <v>223</v>
      </c>
      <c r="AL254" s="20" t="s">
        <v>439</v>
      </c>
      <c r="AM254" s="29">
        <v>2021</v>
      </c>
    </row>
    <row r="255" spans="1:39" s="30" customFormat="1" ht="76.5" x14ac:dyDescent="0.2">
      <c r="A255" s="20" t="s">
        <v>690</v>
      </c>
      <c r="B255" s="18" t="s">
        <v>700</v>
      </c>
      <c r="C255" s="18" t="s">
        <v>1827</v>
      </c>
      <c r="D255" s="19" t="s">
        <v>1828</v>
      </c>
      <c r="E255" s="19" t="s">
        <v>1057</v>
      </c>
      <c r="F255" s="18" t="s">
        <v>1039</v>
      </c>
      <c r="G255" s="31" t="s">
        <v>1934</v>
      </c>
      <c r="H255" s="19">
        <v>1</v>
      </c>
      <c r="I255" s="21">
        <v>1</v>
      </c>
      <c r="J255" s="22" t="s">
        <v>1840</v>
      </c>
      <c r="K255" s="18" t="s">
        <v>959</v>
      </c>
      <c r="L255" s="18" t="s">
        <v>138</v>
      </c>
      <c r="M255" s="23">
        <v>98.43</v>
      </c>
      <c r="N255" s="23">
        <v>273579</v>
      </c>
      <c r="O255" s="23">
        <v>259122</v>
      </c>
      <c r="P255" s="24">
        <f t="shared" si="29"/>
        <v>532701</v>
      </c>
      <c r="Q255" s="23">
        <v>248035</v>
      </c>
      <c r="R255" s="23">
        <v>248034</v>
      </c>
      <c r="S255" s="23">
        <v>1028770</v>
      </c>
      <c r="T255" s="23">
        <v>273579</v>
      </c>
      <c r="U255" s="23">
        <v>290579</v>
      </c>
      <c r="V255" s="23">
        <v>564158</v>
      </c>
      <c r="W255" s="25">
        <f t="shared" si="30"/>
        <v>1.0590518883951785</v>
      </c>
      <c r="X255" s="26">
        <f t="shared" si="31"/>
        <v>1.0590518883951785</v>
      </c>
      <c r="Y255" s="27">
        <f t="shared" si="32"/>
        <v>1</v>
      </c>
      <c r="Z255" s="24" t="str">
        <f t="shared" si="33"/>
        <v>85% a 100%</v>
      </c>
      <c r="AA255" s="28">
        <v>124314451.92</v>
      </c>
      <c r="AB255" s="28">
        <v>59808312.25</v>
      </c>
      <c r="AC255" s="25">
        <f t="shared" si="34"/>
        <v>0.4811050632189442</v>
      </c>
      <c r="AD255" s="26">
        <f t="shared" si="35"/>
        <v>0.4811050632189442</v>
      </c>
      <c r="AE255" s="24" t="str">
        <f t="shared" si="36"/>
        <v>42,2% a 100%</v>
      </c>
      <c r="AF255" s="23" t="str">
        <f t="shared" si="28"/>
        <v>176000104000155</v>
      </c>
      <c r="AG255" s="28">
        <v>124314451.91999988</v>
      </c>
      <c r="AH255" s="28">
        <v>59808312.249999993</v>
      </c>
      <c r="AI255" s="18" t="s">
        <v>1749</v>
      </c>
      <c r="AJ255" s="18" t="s">
        <v>1080</v>
      </c>
      <c r="AK255" s="20" t="s">
        <v>1456</v>
      </c>
      <c r="AL255" s="20" t="s">
        <v>1456</v>
      </c>
      <c r="AM255" s="29">
        <v>2021</v>
      </c>
    </row>
    <row r="256" spans="1:39" s="30" customFormat="1" ht="76.5" x14ac:dyDescent="0.2">
      <c r="A256" s="20" t="s">
        <v>690</v>
      </c>
      <c r="B256" s="18" t="s">
        <v>700</v>
      </c>
      <c r="C256" s="18" t="s">
        <v>1827</v>
      </c>
      <c r="D256" s="19" t="s">
        <v>1828</v>
      </c>
      <c r="E256" s="19" t="s">
        <v>320</v>
      </c>
      <c r="F256" s="18" t="s">
        <v>214</v>
      </c>
      <c r="G256" s="31" t="s">
        <v>1934</v>
      </c>
      <c r="H256" s="19">
        <v>1</v>
      </c>
      <c r="I256" s="21">
        <v>1</v>
      </c>
      <c r="J256" s="22" t="s">
        <v>1840</v>
      </c>
      <c r="K256" s="18" t="s">
        <v>1388</v>
      </c>
      <c r="L256" s="18" t="s">
        <v>138</v>
      </c>
      <c r="M256" s="23">
        <v>99.14</v>
      </c>
      <c r="N256" s="23">
        <v>3146155</v>
      </c>
      <c r="O256" s="23">
        <v>3122773</v>
      </c>
      <c r="P256" s="24">
        <f t="shared" si="29"/>
        <v>6268928</v>
      </c>
      <c r="Q256" s="23">
        <v>3105492</v>
      </c>
      <c r="R256" s="23">
        <v>3105492</v>
      </c>
      <c r="S256" s="23">
        <v>12479912</v>
      </c>
      <c r="T256" s="23">
        <v>3146155</v>
      </c>
      <c r="U256" s="23">
        <v>3167124</v>
      </c>
      <c r="V256" s="23">
        <v>6313279</v>
      </c>
      <c r="W256" s="25">
        <f t="shared" si="30"/>
        <v>1.007074734308641</v>
      </c>
      <c r="X256" s="26">
        <f t="shared" si="31"/>
        <v>1.007074734308641</v>
      </c>
      <c r="Y256" s="27">
        <f t="shared" si="32"/>
        <v>1</v>
      </c>
      <c r="Z256" s="24" t="str">
        <f t="shared" si="33"/>
        <v>85% a 100%</v>
      </c>
      <c r="AA256" s="28">
        <v>1210298401.45</v>
      </c>
      <c r="AB256" s="28">
        <v>575191463.09000003</v>
      </c>
      <c r="AC256" s="25">
        <f t="shared" si="34"/>
        <v>0.47524764339182052</v>
      </c>
      <c r="AD256" s="26">
        <f t="shared" si="35"/>
        <v>0.47524764339182052</v>
      </c>
      <c r="AE256" s="24" t="str">
        <f t="shared" si="36"/>
        <v>42,2% a 100%</v>
      </c>
      <c r="AF256" s="23" t="str">
        <f t="shared" si="28"/>
        <v>176000104000156</v>
      </c>
      <c r="AG256" s="28">
        <v>1210298401.4499996</v>
      </c>
      <c r="AH256" s="28">
        <v>575191463.08999991</v>
      </c>
      <c r="AI256" s="18" t="s">
        <v>93</v>
      </c>
      <c r="AJ256" s="18" t="s">
        <v>782</v>
      </c>
      <c r="AK256" s="20" t="s">
        <v>1456</v>
      </c>
      <c r="AL256" s="20" t="s">
        <v>1456</v>
      </c>
      <c r="AM256" s="29">
        <v>2021</v>
      </c>
    </row>
    <row r="257" spans="1:39" s="30" customFormat="1" ht="63.75" x14ac:dyDescent="0.2">
      <c r="A257" s="20" t="s">
        <v>690</v>
      </c>
      <c r="B257" s="18" t="s">
        <v>700</v>
      </c>
      <c r="C257" s="18" t="s">
        <v>1827</v>
      </c>
      <c r="D257" s="19" t="s">
        <v>1828</v>
      </c>
      <c r="E257" s="19" t="s">
        <v>1318</v>
      </c>
      <c r="F257" s="18" t="s">
        <v>43</v>
      </c>
      <c r="G257" s="31" t="s">
        <v>1934</v>
      </c>
      <c r="H257" s="19">
        <v>1</v>
      </c>
      <c r="I257" s="21">
        <v>1</v>
      </c>
      <c r="J257" s="22" t="s">
        <v>1840</v>
      </c>
      <c r="K257" s="18" t="s">
        <v>127</v>
      </c>
      <c r="L257" s="18" t="s">
        <v>138</v>
      </c>
      <c r="M257" s="23">
        <v>97.61</v>
      </c>
      <c r="N257" s="23">
        <v>895043</v>
      </c>
      <c r="O257" s="23">
        <v>904200</v>
      </c>
      <c r="P257" s="24">
        <f t="shared" si="29"/>
        <v>1799243</v>
      </c>
      <c r="Q257" s="23">
        <v>911841</v>
      </c>
      <c r="R257" s="23">
        <v>911840</v>
      </c>
      <c r="S257" s="23">
        <v>3622924</v>
      </c>
      <c r="T257" s="23">
        <v>895043</v>
      </c>
      <c r="U257" s="23">
        <v>924923</v>
      </c>
      <c r="V257" s="23">
        <v>1819966</v>
      </c>
      <c r="W257" s="25">
        <f t="shared" si="30"/>
        <v>1.011517621577519</v>
      </c>
      <c r="X257" s="26">
        <f t="shared" si="31"/>
        <v>1.011517621577519</v>
      </c>
      <c r="Y257" s="27">
        <f t="shared" si="32"/>
        <v>1</v>
      </c>
      <c r="Z257" s="24" t="str">
        <f t="shared" si="33"/>
        <v>85% a 100%</v>
      </c>
      <c r="AA257" s="28">
        <v>533302586.06999999</v>
      </c>
      <c r="AB257" s="28">
        <v>249719136.31</v>
      </c>
      <c r="AC257" s="25">
        <f t="shared" si="34"/>
        <v>0.46825037573926648</v>
      </c>
      <c r="AD257" s="26">
        <f t="shared" si="35"/>
        <v>0.46825037573926648</v>
      </c>
      <c r="AE257" s="24" t="str">
        <f t="shared" si="36"/>
        <v>42,2% a 100%</v>
      </c>
      <c r="AF257" s="23" t="str">
        <f t="shared" si="28"/>
        <v>176000104000157</v>
      </c>
      <c r="AG257" s="28">
        <v>533302586.06999975</v>
      </c>
      <c r="AH257" s="28">
        <v>249719136.31000024</v>
      </c>
      <c r="AI257" s="18" t="s">
        <v>1237</v>
      </c>
      <c r="AJ257" s="18" t="s">
        <v>1691</v>
      </c>
      <c r="AK257" s="20" t="s">
        <v>1456</v>
      </c>
      <c r="AL257" s="20" t="s">
        <v>1456</v>
      </c>
      <c r="AM257" s="29">
        <v>2021</v>
      </c>
    </row>
    <row r="258" spans="1:39" s="30" customFormat="1" ht="51" x14ac:dyDescent="0.2">
      <c r="A258" s="20" t="s">
        <v>690</v>
      </c>
      <c r="B258" s="18" t="s">
        <v>700</v>
      </c>
      <c r="C258" s="18" t="s">
        <v>1827</v>
      </c>
      <c r="D258" s="19" t="s">
        <v>1828</v>
      </c>
      <c r="E258" s="19" t="s">
        <v>279</v>
      </c>
      <c r="F258" s="18" t="s">
        <v>766</v>
      </c>
      <c r="G258" s="31" t="s">
        <v>1934</v>
      </c>
      <c r="H258" s="19">
        <v>1</v>
      </c>
      <c r="I258" s="21">
        <v>1</v>
      </c>
      <c r="J258" s="22" t="s">
        <v>1840</v>
      </c>
      <c r="K258" s="18" t="s">
        <v>63</v>
      </c>
      <c r="L258" s="18" t="s">
        <v>138</v>
      </c>
      <c r="M258" s="23">
        <v>66.33</v>
      </c>
      <c r="N258" s="23">
        <v>1892</v>
      </c>
      <c r="O258" s="23">
        <v>1139</v>
      </c>
      <c r="P258" s="24">
        <f t="shared" si="29"/>
        <v>3031</v>
      </c>
      <c r="Q258" s="23">
        <v>1616</v>
      </c>
      <c r="R258" s="23">
        <v>1353</v>
      </c>
      <c r="S258" s="23">
        <v>6000</v>
      </c>
      <c r="T258" s="23">
        <v>3305</v>
      </c>
      <c r="U258" s="23">
        <v>1176</v>
      </c>
      <c r="V258" s="23">
        <v>4481</v>
      </c>
      <c r="W258" s="25">
        <f t="shared" si="30"/>
        <v>1.4783899703068295</v>
      </c>
      <c r="X258" s="26">
        <f t="shared" si="31"/>
        <v>1.4783899703068295</v>
      </c>
      <c r="Y258" s="27">
        <f t="shared" si="32"/>
        <v>1</v>
      </c>
      <c r="Z258" s="24" t="str">
        <f t="shared" si="33"/>
        <v>85% a 100%</v>
      </c>
      <c r="AA258" s="28">
        <v>61944.959999999999</v>
      </c>
      <c r="AB258" s="28">
        <v>16894.080000000002</v>
      </c>
      <c r="AC258" s="25">
        <f t="shared" si="34"/>
        <v>0.27272727272727276</v>
      </c>
      <c r="AD258" s="26">
        <f t="shared" si="35"/>
        <v>0.27272727272727276</v>
      </c>
      <c r="AE258" s="24" t="str">
        <f t="shared" si="36"/>
        <v>0% a 34,69%</v>
      </c>
      <c r="AF258" s="23" t="str">
        <f t="shared" si="28"/>
        <v>176000104000158</v>
      </c>
      <c r="AG258" s="28">
        <v>61944.959999999999</v>
      </c>
      <c r="AH258" s="28">
        <v>16894.080000000002</v>
      </c>
      <c r="AI258" s="18" t="s">
        <v>943</v>
      </c>
      <c r="AJ258" s="18" t="s">
        <v>1486</v>
      </c>
      <c r="AK258" s="20" t="s">
        <v>1456</v>
      </c>
      <c r="AL258" s="20" t="s">
        <v>1456</v>
      </c>
      <c r="AM258" s="29">
        <v>2021</v>
      </c>
    </row>
    <row r="259" spans="1:39" s="30" customFormat="1" ht="89.25" x14ac:dyDescent="0.2">
      <c r="A259" s="20" t="s">
        <v>690</v>
      </c>
      <c r="B259" s="18" t="s">
        <v>700</v>
      </c>
      <c r="C259" s="18" t="s">
        <v>1827</v>
      </c>
      <c r="D259" s="19" t="s">
        <v>1828</v>
      </c>
      <c r="E259" s="19" t="s">
        <v>1351</v>
      </c>
      <c r="F259" s="18" t="s">
        <v>830</v>
      </c>
      <c r="G259" s="31" t="s">
        <v>1934</v>
      </c>
      <c r="H259" s="19">
        <v>1</v>
      </c>
      <c r="I259" s="21">
        <v>1</v>
      </c>
      <c r="J259" s="22" t="s">
        <v>1840</v>
      </c>
      <c r="K259" s="18" t="s">
        <v>62</v>
      </c>
      <c r="L259" s="18" t="s">
        <v>138</v>
      </c>
      <c r="M259" s="23">
        <v>46.93</v>
      </c>
      <c r="N259" s="23">
        <v>0</v>
      </c>
      <c r="O259" s="23">
        <v>2095871</v>
      </c>
      <c r="P259" s="24">
        <f t="shared" si="29"/>
        <v>2095871</v>
      </c>
      <c r="Q259" s="23">
        <v>0</v>
      </c>
      <c r="R259" s="23">
        <v>0</v>
      </c>
      <c r="S259" s="23">
        <v>2095871</v>
      </c>
      <c r="T259" s="23">
        <v>0</v>
      </c>
      <c r="U259" s="23">
        <v>2095871</v>
      </c>
      <c r="V259" s="23">
        <v>2095871</v>
      </c>
      <c r="W259" s="25">
        <f t="shared" si="30"/>
        <v>1</v>
      </c>
      <c r="X259" s="26">
        <f t="shared" si="31"/>
        <v>1</v>
      </c>
      <c r="Y259" s="27">
        <f t="shared" si="32"/>
        <v>1</v>
      </c>
      <c r="Z259" s="24" t="str">
        <f t="shared" si="33"/>
        <v>85% a 100%</v>
      </c>
      <c r="AA259" s="28">
        <v>121311995.15000001</v>
      </c>
      <c r="AB259" s="28">
        <v>51217608.140000001</v>
      </c>
      <c r="AC259" s="25">
        <f t="shared" si="34"/>
        <v>0.42219739339601486</v>
      </c>
      <c r="AD259" s="26">
        <f t="shared" si="35"/>
        <v>0.42219739339601486</v>
      </c>
      <c r="AE259" s="24" t="str">
        <f t="shared" si="36"/>
        <v>42,2% a 100%</v>
      </c>
      <c r="AF259" s="23" t="str">
        <f t="shared" si="28"/>
        <v>176000104000159</v>
      </c>
      <c r="AG259" s="28">
        <v>120301142.51000001</v>
      </c>
      <c r="AH259" s="28">
        <v>51217608.140000001</v>
      </c>
      <c r="AI259" s="18" t="s">
        <v>884</v>
      </c>
      <c r="AJ259" s="18" t="s">
        <v>624</v>
      </c>
      <c r="AK259" s="20" t="s">
        <v>1456</v>
      </c>
      <c r="AL259" s="20" t="s">
        <v>1456</v>
      </c>
      <c r="AM259" s="29">
        <v>2021</v>
      </c>
    </row>
    <row r="260" spans="1:39" s="30" customFormat="1" ht="63.75" x14ac:dyDescent="0.2">
      <c r="A260" s="20" t="s">
        <v>690</v>
      </c>
      <c r="B260" s="18" t="s">
        <v>700</v>
      </c>
      <c r="C260" s="18" t="s">
        <v>1827</v>
      </c>
      <c r="D260" s="19" t="s">
        <v>1828</v>
      </c>
      <c r="E260" s="19" t="s">
        <v>1565</v>
      </c>
      <c r="F260" s="18" t="s">
        <v>216</v>
      </c>
      <c r="G260" s="31" t="s">
        <v>1934</v>
      </c>
      <c r="H260" s="19">
        <v>1</v>
      </c>
      <c r="I260" s="21">
        <v>1</v>
      </c>
      <c r="J260" s="22" t="s">
        <v>1840</v>
      </c>
      <c r="K260" s="18" t="s">
        <v>207</v>
      </c>
      <c r="L260" s="18" t="s">
        <v>138</v>
      </c>
      <c r="M260" s="23">
        <v>25</v>
      </c>
      <c r="N260" s="23">
        <v>0</v>
      </c>
      <c r="O260" s="23">
        <v>3</v>
      </c>
      <c r="P260" s="24">
        <f t="shared" si="29"/>
        <v>3</v>
      </c>
      <c r="Q260" s="23">
        <v>116</v>
      </c>
      <c r="R260" s="23">
        <v>923</v>
      </c>
      <c r="S260" s="23">
        <v>1042</v>
      </c>
      <c r="T260" s="23">
        <v>0</v>
      </c>
      <c r="U260" s="23">
        <v>3</v>
      </c>
      <c r="V260" s="23">
        <v>3</v>
      </c>
      <c r="W260" s="25">
        <f t="shared" si="30"/>
        <v>1</v>
      </c>
      <c r="X260" s="26">
        <f t="shared" si="31"/>
        <v>1</v>
      </c>
      <c r="Y260" s="27">
        <f t="shared" si="32"/>
        <v>1</v>
      </c>
      <c r="Z260" s="24" t="str">
        <f t="shared" si="33"/>
        <v>85% a 100%</v>
      </c>
      <c r="AA260" s="28">
        <v>8849116.7200000007</v>
      </c>
      <c r="AB260" s="28">
        <v>636402.52</v>
      </c>
      <c r="AC260" s="25">
        <f t="shared" si="34"/>
        <v>7.1917066995133949E-2</v>
      </c>
      <c r="AD260" s="26">
        <f t="shared" si="35"/>
        <v>7.1917066995133949E-2</v>
      </c>
      <c r="AE260" s="24" t="str">
        <f t="shared" si="36"/>
        <v>0% a 34,69%</v>
      </c>
      <c r="AF260" s="23" t="str">
        <f t="shared" si="28"/>
        <v>176000104000160</v>
      </c>
      <c r="AG260" s="28">
        <v>8849116.7200000007</v>
      </c>
      <c r="AH260" s="28">
        <v>636402.52</v>
      </c>
      <c r="AI260" s="18" t="s">
        <v>437</v>
      </c>
      <c r="AJ260" s="18" t="s">
        <v>1626</v>
      </c>
      <c r="AK260" s="20" t="s">
        <v>1456</v>
      </c>
      <c r="AL260" s="20" t="s">
        <v>1456</v>
      </c>
      <c r="AM260" s="29">
        <v>2021</v>
      </c>
    </row>
    <row r="261" spans="1:39" s="30" customFormat="1" ht="140.25" x14ac:dyDescent="0.2">
      <c r="A261" s="20" t="s">
        <v>1452</v>
      </c>
      <c r="B261" s="18" t="s">
        <v>890</v>
      </c>
      <c r="C261" s="18" t="s">
        <v>1943</v>
      </c>
      <c r="D261" s="19" t="s">
        <v>1828</v>
      </c>
      <c r="E261" s="19" t="s">
        <v>1057</v>
      </c>
      <c r="F261" s="18" t="s">
        <v>984</v>
      </c>
      <c r="G261" s="31" t="s">
        <v>1934</v>
      </c>
      <c r="H261" s="19">
        <v>2</v>
      </c>
      <c r="I261" s="21">
        <v>5</v>
      </c>
      <c r="J261" s="22" t="s">
        <v>1844</v>
      </c>
      <c r="K261" s="18" t="s">
        <v>1261</v>
      </c>
      <c r="L261" s="18" t="s">
        <v>328</v>
      </c>
      <c r="M261" s="23">
        <v>100</v>
      </c>
      <c r="N261" s="23">
        <v>27777548</v>
      </c>
      <c r="O261" s="23">
        <v>24703365</v>
      </c>
      <c r="P261" s="24">
        <f t="shared" si="29"/>
        <v>52480913</v>
      </c>
      <c r="Q261" s="23">
        <v>23322629</v>
      </c>
      <c r="R261" s="23">
        <v>23098118</v>
      </c>
      <c r="S261" s="23">
        <v>98901660</v>
      </c>
      <c r="T261" s="23">
        <v>28439534</v>
      </c>
      <c r="U261" s="23">
        <v>27780815</v>
      </c>
      <c r="V261" s="23">
        <v>56220349</v>
      </c>
      <c r="W261" s="25">
        <f t="shared" si="30"/>
        <v>1.0712532573509155</v>
      </c>
      <c r="X261" s="26">
        <f t="shared" si="31"/>
        <v>1.0712532573509155</v>
      </c>
      <c r="Y261" s="27">
        <f t="shared" si="32"/>
        <v>1</v>
      </c>
      <c r="Z261" s="24" t="str">
        <f t="shared" si="33"/>
        <v>85% a 100%</v>
      </c>
      <c r="AA261" s="28">
        <v>5650354.7699999996</v>
      </c>
      <c r="AB261" s="28">
        <v>2698964.4</v>
      </c>
      <c r="AC261" s="25">
        <f t="shared" si="34"/>
        <v>0.47766282116122777</v>
      </c>
      <c r="AD261" s="26">
        <f t="shared" si="35"/>
        <v>0.47766282116122777</v>
      </c>
      <c r="AE261" s="24" t="str">
        <f t="shared" si="36"/>
        <v>42,2% a 100%</v>
      </c>
      <c r="AF261" s="23" t="str">
        <f t="shared" si="28"/>
        <v>176813601000155</v>
      </c>
      <c r="AG261" s="28">
        <v>5650354.7699999996</v>
      </c>
      <c r="AH261" s="28">
        <v>2698964.4</v>
      </c>
      <c r="AI261" s="18" t="s">
        <v>614</v>
      </c>
      <c r="AJ261" s="18" t="s">
        <v>1230</v>
      </c>
      <c r="AK261" s="20" t="s">
        <v>643</v>
      </c>
      <c r="AL261" s="20" t="s">
        <v>1308</v>
      </c>
      <c r="AM261" s="29">
        <v>2021</v>
      </c>
    </row>
    <row r="262" spans="1:39" s="30" customFormat="1" ht="140.25" x14ac:dyDescent="0.2">
      <c r="A262" s="20" t="s">
        <v>1452</v>
      </c>
      <c r="B262" s="18" t="s">
        <v>890</v>
      </c>
      <c r="C262" s="18" t="s">
        <v>1943</v>
      </c>
      <c r="D262" s="19" t="s">
        <v>1828</v>
      </c>
      <c r="E262" s="19" t="s">
        <v>320</v>
      </c>
      <c r="F262" s="18" t="s">
        <v>982</v>
      </c>
      <c r="G262" s="31" t="s">
        <v>1934</v>
      </c>
      <c r="H262" s="19">
        <v>2</v>
      </c>
      <c r="I262" s="21">
        <v>5</v>
      </c>
      <c r="J262" s="22" t="s">
        <v>1844</v>
      </c>
      <c r="K262" s="18" t="s">
        <v>426</v>
      </c>
      <c r="L262" s="18" t="s">
        <v>1071</v>
      </c>
      <c r="M262" s="23">
        <v>3439718</v>
      </c>
      <c r="N262" s="23">
        <v>865845</v>
      </c>
      <c r="O262" s="23">
        <v>899208</v>
      </c>
      <c r="P262" s="24">
        <f t="shared" si="29"/>
        <v>1765053</v>
      </c>
      <c r="Q262" s="23">
        <v>992798</v>
      </c>
      <c r="R262" s="23">
        <v>1038161</v>
      </c>
      <c r="S262" s="23">
        <v>3796012</v>
      </c>
      <c r="T262" s="23">
        <v>920388</v>
      </c>
      <c r="U262" s="23">
        <v>1810032.29</v>
      </c>
      <c r="V262" s="23">
        <v>2730420.29</v>
      </c>
      <c r="W262" s="25">
        <f t="shared" si="30"/>
        <v>1.5469338824386576</v>
      </c>
      <c r="X262" s="26">
        <f t="shared" si="31"/>
        <v>1.5469338824386576</v>
      </c>
      <c r="Y262" s="27">
        <f t="shared" si="32"/>
        <v>1</v>
      </c>
      <c r="Z262" s="24" t="str">
        <f t="shared" si="33"/>
        <v>85% a 100%</v>
      </c>
      <c r="AA262" s="28">
        <v>0</v>
      </c>
      <c r="AB262" s="28">
        <v>0</v>
      </c>
      <c r="AC262" s="25" t="e">
        <f t="shared" si="34"/>
        <v>#DIV/0!</v>
      </c>
      <c r="AD262" s="26" t="e">
        <f t="shared" si="35"/>
        <v>#DIV/0!</v>
      </c>
      <c r="AE262" s="24" t="e">
        <f t="shared" si="36"/>
        <v>#DIV/0!</v>
      </c>
      <c r="AF262" s="23" t="str">
        <f t="shared" si="28"/>
        <v>176813601000156</v>
      </c>
      <c r="AG262" s="28">
        <v>0</v>
      </c>
      <c r="AH262" s="28">
        <v>0</v>
      </c>
      <c r="AI262" s="18" t="s">
        <v>131</v>
      </c>
      <c r="AJ262" s="18" t="s">
        <v>392</v>
      </c>
      <c r="AK262" s="20" t="s">
        <v>643</v>
      </c>
      <c r="AL262" s="20" t="s">
        <v>1308</v>
      </c>
      <c r="AM262" s="29">
        <v>2021</v>
      </c>
    </row>
    <row r="263" spans="1:39" s="30" customFormat="1" ht="89.25" x14ac:dyDescent="0.2">
      <c r="A263" s="20" t="s">
        <v>1452</v>
      </c>
      <c r="B263" s="18" t="s">
        <v>890</v>
      </c>
      <c r="C263" s="18" t="s">
        <v>1943</v>
      </c>
      <c r="D263" s="19" t="s">
        <v>1828</v>
      </c>
      <c r="E263" s="19" t="s">
        <v>1318</v>
      </c>
      <c r="F263" s="18" t="s">
        <v>487</v>
      </c>
      <c r="G263" s="31" t="s">
        <v>1934</v>
      </c>
      <c r="H263" s="19">
        <v>2</v>
      </c>
      <c r="I263" s="21">
        <v>5</v>
      </c>
      <c r="J263" s="22" t="s">
        <v>1844</v>
      </c>
      <c r="K263" s="18" t="s">
        <v>713</v>
      </c>
      <c r="L263" s="18" t="s">
        <v>119</v>
      </c>
      <c r="M263" s="23">
        <v>97.09</v>
      </c>
      <c r="N263" s="23">
        <v>0</v>
      </c>
      <c r="O263" s="23">
        <v>0</v>
      </c>
      <c r="P263" s="24">
        <f t="shared" si="29"/>
        <v>0</v>
      </c>
      <c r="Q263" s="23">
        <v>0</v>
      </c>
      <c r="R263" s="23">
        <v>0.17</v>
      </c>
      <c r="S263" s="23">
        <v>0.17</v>
      </c>
      <c r="T263" s="23">
        <v>0</v>
      </c>
      <c r="U263" s="23">
        <v>0</v>
      </c>
      <c r="V263" s="23">
        <v>0</v>
      </c>
      <c r="W263" s="25"/>
      <c r="X263" s="26"/>
      <c r="Y263" s="27"/>
      <c r="Z263" s="24"/>
      <c r="AA263" s="28">
        <v>0</v>
      </c>
      <c r="AB263" s="28">
        <v>0</v>
      </c>
      <c r="AC263" s="25" t="e">
        <f t="shared" si="34"/>
        <v>#DIV/0!</v>
      </c>
      <c r="AD263" s="26" t="e">
        <f t="shared" si="35"/>
        <v>#DIV/0!</v>
      </c>
      <c r="AE263" s="24" t="e">
        <f t="shared" si="36"/>
        <v>#DIV/0!</v>
      </c>
      <c r="AF263" s="23" t="str">
        <f t="shared" si="28"/>
        <v>176813601000157</v>
      </c>
      <c r="AG263" s="28">
        <v>0</v>
      </c>
      <c r="AH263" s="28">
        <v>0</v>
      </c>
      <c r="AI263" s="18" t="s">
        <v>1678</v>
      </c>
      <c r="AJ263" s="18" t="s">
        <v>406</v>
      </c>
      <c r="AK263" s="20" t="s">
        <v>643</v>
      </c>
      <c r="AL263" s="20" t="s">
        <v>1308</v>
      </c>
      <c r="AM263" s="29">
        <v>2021</v>
      </c>
    </row>
    <row r="264" spans="1:39" s="30" customFormat="1" ht="102" x14ac:dyDescent="0.2">
      <c r="A264" s="20" t="s">
        <v>1452</v>
      </c>
      <c r="B264" s="18" t="s">
        <v>890</v>
      </c>
      <c r="C264" s="18" t="s">
        <v>1943</v>
      </c>
      <c r="D264" s="19" t="s">
        <v>1828</v>
      </c>
      <c r="E264" s="19" t="s">
        <v>1284</v>
      </c>
      <c r="F264" s="18" t="s">
        <v>874</v>
      </c>
      <c r="G264" s="31" t="s">
        <v>1934</v>
      </c>
      <c r="H264" s="19">
        <v>2</v>
      </c>
      <c r="I264" s="21">
        <v>5</v>
      </c>
      <c r="J264" s="22" t="s">
        <v>1844</v>
      </c>
      <c r="K264" s="18" t="s">
        <v>1783</v>
      </c>
      <c r="L264" s="18" t="s">
        <v>205</v>
      </c>
      <c r="M264" s="23">
        <v>100</v>
      </c>
      <c r="N264" s="23">
        <v>25</v>
      </c>
      <c r="O264" s="23">
        <v>25</v>
      </c>
      <c r="P264" s="24">
        <f t="shared" si="29"/>
        <v>50</v>
      </c>
      <c r="Q264" s="23">
        <v>25</v>
      </c>
      <c r="R264" s="23">
        <v>25</v>
      </c>
      <c r="S264" s="23">
        <v>100</v>
      </c>
      <c r="T264" s="23">
        <v>25</v>
      </c>
      <c r="U264" s="23">
        <v>25</v>
      </c>
      <c r="V264" s="23">
        <v>50</v>
      </c>
      <c r="W264" s="25">
        <f t="shared" si="30"/>
        <v>1</v>
      </c>
      <c r="X264" s="26">
        <f t="shared" si="31"/>
        <v>1</v>
      </c>
      <c r="Y264" s="27">
        <f t="shared" si="32"/>
        <v>1</v>
      </c>
      <c r="Z264" s="24" t="str">
        <f t="shared" si="33"/>
        <v>85% a 100%</v>
      </c>
      <c r="AA264" s="28">
        <v>0</v>
      </c>
      <c r="AB264" s="28">
        <v>0</v>
      </c>
      <c r="AC264" s="25" t="e">
        <f t="shared" si="34"/>
        <v>#DIV/0!</v>
      </c>
      <c r="AD264" s="26" t="e">
        <f t="shared" si="35"/>
        <v>#DIV/0!</v>
      </c>
      <c r="AE264" s="24" t="e">
        <f t="shared" si="36"/>
        <v>#DIV/0!</v>
      </c>
      <c r="AF264" s="23" t="str">
        <f t="shared" si="28"/>
        <v>176813601000197</v>
      </c>
      <c r="AG264" s="28">
        <v>0</v>
      </c>
      <c r="AH264" s="28">
        <v>0</v>
      </c>
      <c r="AI264" s="18" t="s">
        <v>1162</v>
      </c>
      <c r="AJ264" s="18" t="s">
        <v>1162</v>
      </c>
      <c r="AK264" s="20" t="s">
        <v>643</v>
      </c>
      <c r="AL264" s="20" t="s">
        <v>1308</v>
      </c>
      <c r="AM264" s="29">
        <v>2021</v>
      </c>
    </row>
    <row r="265" spans="1:39" s="30" customFormat="1" ht="89.25" x14ac:dyDescent="0.2">
      <c r="A265" s="20" t="s">
        <v>1175</v>
      </c>
      <c r="B265" s="18" t="s">
        <v>77</v>
      </c>
      <c r="C265" s="18" t="s">
        <v>1837</v>
      </c>
      <c r="D265" s="19" t="s">
        <v>1828</v>
      </c>
      <c r="E265" s="19" t="s">
        <v>1057</v>
      </c>
      <c r="F265" s="18" t="s">
        <v>200</v>
      </c>
      <c r="G265" s="31" t="s">
        <v>1934</v>
      </c>
      <c r="H265" s="19">
        <v>1</v>
      </c>
      <c r="I265" s="21">
        <v>1</v>
      </c>
      <c r="J265" s="22" t="s">
        <v>1840</v>
      </c>
      <c r="K265" s="18" t="s">
        <v>1555</v>
      </c>
      <c r="L265" s="18" t="s">
        <v>205</v>
      </c>
      <c r="M265" s="23">
        <v>87.68</v>
      </c>
      <c r="N265" s="23">
        <v>21</v>
      </c>
      <c r="O265" s="23">
        <v>31</v>
      </c>
      <c r="P265" s="24">
        <f t="shared" si="29"/>
        <v>52</v>
      </c>
      <c r="Q265" s="23">
        <v>23</v>
      </c>
      <c r="R265" s="23">
        <v>25</v>
      </c>
      <c r="S265" s="23">
        <v>100</v>
      </c>
      <c r="T265" s="23">
        <v>20</v>
      </c>
      <c r="U265" s="23">
        <v>31</v>
      </c>
      <c r="V265" s="23">
        <v>51</v>
      </c>
      <c r="W265" s="25">
        <f t="shared" si="30"/>
        <v>0.98076923076923073</v>
      </c>
      <c r="X265" s="26">
        <f t="shared" si="31"/>
        <v>0.98076923076923073</v>
      </c>
      <c r="Y265" s="27">
        <f t="shared" si="32"/>
        <v>0.98076923076923073</v>
      </c>
      <c r="Z265" s="24" t="str">
        <f t="shared" si="33"/>
        <v>85% a 100%</v>
      </c>
      <c r="AA265" s="28">
        <v>37866921.210000001</v>
      </c>
      <c r="AB265" s="28">
        <v>17325312.109999999</v>
      </c>
      <c r="AC265" s="25">
        <f t="shared" si="34"/>
        <v>0.45753157522150711</v>
      </c>
      <c r="AD265" s="26">
        <f t="shared" si="35"/>
        <v>0.45753157522150711</v>
      </c>
      <c r="AE265" s="24" t="str">
        <f t="shared" si="36"/>
        <v>42,2% a 100%</v>
      </c>
      <c r="AF265" s="23" t="str">
        <f t="shared" ref="AF265:AF328" si="37">CONCATENATE(A265,E265)</f>
        <v>176000066000155</v>
      </c>
      <c r="AG265" s="28">
        <v>37866921.210000016</v>
      </c>
      <c r="AH265" s="28">
        <v>17325312.109999999</v>
      </c>
      <c r="AI265" s="18" t="s">
        <v>920</v>
      </c>
      <c r="AJ265" s="18" t="s">
        <v>709</v>
      </c>
      <c r="AK265" s="20" t="s">
        <v>1097</v>
      </c>
      <c r="AL265" s="20" t="s">
        <v>1058</v>
      </c>
      <c r="AM265" s="29">
        <v>2021</v>
      </c>
    </row>
    <row r="266" spans="1:39" s="30" customFormat="1" ht="89.25" x14ac:dyDescent="0.2">
      <c r="A266" s="20" t="s">
        <v>1175</v>
      </c>
      <c r="B266" s="18" t="s">
        <v>77</v>
      </c>
      <c r="C266" s="18" t="s">
        <v>1837</v>
      </c>
      <c r="D266" s="19" t="s">
        <v>1828</v>
      </c>
      <c r="E266" s="19" t="s">
        <v>919</v>
      </c>
      <c r="F266" s="18" t="s">
        <v>1523</v>
      </c>
      <c r="G266" s="31" t="s">
        <v>1934</v>
      </c>
      <c r="H266" s="19">
        <v>1</v>
      </c>
      <c r="I266" s="21">
        <v>1</v>
      </c>
      <c r="J266" s="22" t="s">
        <v>1840</v>
      </c>
      <c r="K266" s="18" t="s">
        <v>937</v>
      </c>
      <c r="L266" s="18" t="s">
        <v>205</v>
      </c>
      <c r="M266" s="23">
        <v>95.11</v>
      </c>
      <c r="N266" s="23">
        <v>20</v>
      </c>
      <c r="O266" s="23">
        <v>29</v>
      </c>
      <c r="P266" s="24">
        <f t="shared" ref="P266:P329" si="38">SUM(N266:O266)</f>
        <v>49</v>
      </c>
      <c r="Q266" s="23">
        <v>25</v>
      </c>
      <c r="R266" s="23">
        <v>26</v>
      </c>
      <c r="S266" s="23">
        <v>100</v>
      </c>
      <c r="T266" s="23">
        <v>18</v>
      </c>
      <c r="U266" s="23">
        <v>27</v>
      </c>
      <c r="V266" s="23">
        <v>45</v>
      </c>
      <c r="W266" s="25">
        <f t="shared" ref="W266:W329" si="39">V266/P266</f>
        <v>0.91836734693877553</v>
      </c>
      <c r="X266" s="26">
        <f t="shared" ref="X266:X329" si="40">V266/P266</f>
        <v>0.91836734693877553</v>
      </c>
      <c r="Y266" s="27">
        <f t="shared" ref="Y266:Y329" si="41">IF(X266&gt;=100%,1,X266)</f>
        <v>0.91836734693877553</v>
      </c>
      <c r="Z266" s="24" t="str">
        <f t="shared" ref="Z266:Z329" si="42">IF(X266&gt;=85%,"85% a 100%",IF(AND(X266&gt;=70%,X266&lt;85%),"70% a 84,99%","0% a 69,99%"))</f>
        <v>85% a 100%</v>
      </c>
      <c r="AA266" s="28">
        <v>16729590.98</v>
      </c>
      <c r="AB266" s="28">
        <v>5140361.91</v>
      </c>
      <c r="AC266" s="25">
        <f t="shared" ref="AC266:AC329" si="43">AB266/AA266</f>
        <v>0.30726166085860873</v>
      </c>
      <c r="AD266" s="26">
        <f t="shared" ref="AD266:AD329" si="44">AB266/AA266</f>
        <v>0.30726166085860873</v>
      </c>
      <c r="AE266" s="24" t="str">
        <f t="shared" ref="AE266:AE329" si="45">IF(AD266&gt;=42.2%,"42,2% a 100%",IF(AND(AD266&gt;=34.7%,AD266&lt;42.19%),"34,7% a 42,1%","0% a 34,69%"))</f>
        <v>0% a 34,69%</v>
      </c>
      <c r="AF266" s="23" t="str">
        <f t="shared" si="37"/>
        <v>176000066000191</v>
      </c>
      <c r="AG266" s="28">
        <v>16729590.98</v>
      </c>
      <c r="AH266" s="28">
        <v>5140361.91</v>
      </c>
      <c r="AI266" s="18" t="s">
        <v>1569</v>
      </c>
      <c r="AJ266" s="18" t="s">
        <v>1436</v>
      </c>
      <c r="AK266" s="20" t="s">
        <v>1097</v>
      </c>
      <c r="AL266" s="20" t="s">
        <v>1058</v>
      </c>
      <c r="AM266" s="29">
        <v>2021</v>
      </c>
    </row>
    <row r="267" spans="1:39" s="30" customFormat="1" ht="63.75" x14ac:dyDescent="0.2">
      <c r="A267" s="20" t="s">
        <v>1195</v>
      </c>
      <c r="B267" s="18" t="s">
        <v>521</v>
      </c>
      <c r="C267" s="18" t="s">
        <v>1827</v>
      </c>
      <c r="D267" s="19" t="s">
        <v>1828</v>
      </c>
      <c r="E267" s="19" t="s">
        <v>1057</v>
      </c>
      <c r="F267" s="18" t="s">
        <v>584</v>
      </c>
      <c r="G267" s="31" t="s">
        <v>1934</v>
      </c>
      <c r="H267" s="19">
        <v>1</v>
      </c>
      <c r="I267" s="21">
        <v>1</v>
      </c>
      <c r="J267" s="22" t="s">
        <v>1840</v>
      </c>
      <c r="K267" s="18" t="s">
        <v>1103</v>
      </c>
      <c r="L267" s="18" t="s">
        <v>138</v>
      </c>
      <c r="M267" s="23">
        <v>22201</v>
      </c>
      <c r="N267" s="23">
        <v>22270</v>
      </c>
      <c r="O267" s="23">
        <v>22270</v>
      </c>
      <c r="P267" s="24">
        <f t="shared" si="38"/>
        <v>44540</v>
      </c>
      <c r="Q267" s="23">
        <v>22270</v>
      </c>
      <c r="R267" s="23">
        <v>22270</v>
      </c>
      <c r="S267" s="23">
        <v>89080</v>
      </c>
      <c r="T267" s="23">
        <v>21989</v>
      </c>
      <c r="U267" s="23">
        <v>20920</v>
      </c>
      <c r="V267" s="23">
        <v>42909</v>
      </c>
      <c r="W267" s="25">
        <f t="shared" si="39"/>
        <v>0.96338123035473733</v>
      </c>
      <c r="X267" s="26">
        <f t="shared" si="40"/>
        <v>0.96338123035473733</v>
      </c>
      <c r="Y267" s="27">
        <f t="shared" si="41"/>
        <v>0.96338123035473733</v>
      </c>
      <c r="Z267" s="24" t="str">
        <f t="shared" si="42"/>
        <v>85% a 100%</v>
      </c>
      <c r="AA267" s="28">
        <v>14360716.310000001</v>
      </c>
      <c r="AB267" s="28">
        <v>6150332.75</v>
      </c>
      <c r="AC267" s="25">
        <f t="shared" si="43"/>
        <v>0.42827478917031819</v>
      </c>
      <c r="AD267" s="26">
        <f t="shared" si="44"/>
        <v>0.42827478917031819</v>
      </c>
      <c r="AE267" s="24" t="str">
        <f t="shared" si="45"/>
        <v>42,2% a 100%</v>
      </c>
      <c r="AF267" s="23" t="str">
        <f t="shared" si="37"/>
        <v>176000120000155</v>
      </c>
      <c r="AG267" s="28">
        <v>14360716.309999997</v>
      </c>
      <c r="AH267" s="28">
        <v>6150332.7500000009</v>
      </c>
      <c r="AI267" s="18" t="s">
        <v>283</v>
      </c>
      <c r="AJ267" s="18" t="s">
        <v>317</v>
      </c>
      <c r="AK267" s="20" t="s">
        <v>1764</v>
      </c>
      <c r="AL267" s="20" t="s">
        <v>1026</v>
      </c>
      <c r="AM267" s="29">
        <v>2021</v>
      </c>
    </row>
    <row r="268" spans="1:39" s="30" customFormat="1" ht="76.5" x14ac:dyDescent="0.2">
      <c r="A268" s="20" t="s">
        <v>1195</v>
      </c>
      <c r="B268" s="18" t="s">
        <v>521</v>
      </c>
      <c r="C268" s="18" t="s">
        <v>1827</v>
      </c>
      <c r="D268" s="19" t="s">
        <v>1828</v>
      </c>
      <c r="E268" s="19" t="s">
        <v>320</v>
      </c>
      <c r="F268" s="18" t="s">
        <v>1105</v>
      </c>
      <c r="G268" s="31" t="s">
        <v>1934</v>
      </c>
      <c r="H268" s="19">
        <v>1</v>
      </c>
      <c r="I268" s="21">
        <v>1</v>
      </c>
      <c r="J268" s="22" t="s">
        <v>1840</v>
      </c>
      <c r="K268" s="18" t="s">
        <v>264</v>
      </c>
      <c r="L268" s="18" t="s">
        <v>138</v>
      </c>
      <c r="M268" s="23">
        <v>230323</v>
      </c>
      <c r="N268" s="23">
        <v>288837</v>
      </c>
      <c r="O268" s="23">
        <v>288837</v>
      </c>
      <c r="P268" s="24">
        <f t="shared" si="38"/>
        <v>577674</v>
      </c>
      <c r="Q268" s="23">
        <v>288837</v>
      </c>
      <c r="R268" s="23">
        <v>288837</v>
      </c>
      <c r="S268" s="23">
        <v>1155348</v>
      </c>
      <c r="T268" s="23">
        <v>288467</v>
      </c>
      <c r="U268" s="23">
        <v>288243</v>
      </c>
      <c r="V268" s="23">
        <v>576710</v>
      </c>
      <c r="W268" s="25">
        <f t="shared" si="39"/>
        <v>0.99833123872634044</v>
      </c>
      <c r="X268" s="26">
        <f t="shared" si="40"/>
        <v>0.99833123872634044</v>
      </c>
      <c r="Y268" s="27">
        <f t="shared" si="41"/>
        <v>0.99833123872634044</v>
      </c>
      <c r="Z268" s="24" t="str">
        <f t="shared" si="42"/>
        <v>85% a 100%</v>
      </c>
      <c r="AA268" s="28">
        <v>159370299.96000001</v>
      </c>
      <c r="AB268" s="28">
        <v>67861910.959999993</v>
      </c>
      <c r="AC268" s="25">
        <f t="shared" si="43"/>
        <v>0.42581278304070774</v>
      </c>
      <c r="AD268" s="26">
        <f t="shared" si="44"/>
        <v>0.42581278304070774</v>
      </c>
      <c r="AE268" s="24" t="str">
        <f t="shared" si="45"/>
        <v>42,2% a 100%</v>
      </c>
      <c r="AF268" s="23" t="str">
        <f t="shared" si="37"/>
        <v>176000120000156</v>
      </c>
      <c r="AG268" s="28">
        <v>159370299.96000001</v>
      </c>
      <c r="AH268" s="28">
        <v>67861910.960000008</v>
      </c>
      <c r="AI268" s="18" t="s">
        <v>527</v>
      </c>
      <c r="AJ268" s="18" t="s">
        <v>858</v>
      </c>
      <c r="AK268" s="20" t="s">
        <v>1764</v>
      </c>
      <c r="AL268" s="20" t="s">
        <v>1026</v>
      </c>
      <c r="AM268" s="29">
        <v>2021</v>
      </c>
    </row>
    <row r="269" spans="1:39" s="30" customFormat="1" ht="89.25" x14ac:dyDescent="0.2">
      <c r="A269" s="20" t="s">
        <v>1195</v>
      </c>
      <c r="B269" s="18" t="s">
        <v>521</v>
      </c>
      <c r="C269" s="18" t="s">
        <v>1827</v>
      </c>
      <c r="D269" s="19" t="s">
        <v>1828</v>
      </c>
      <c r="E269" s="19" t="s">
        <v>1318</v>
      </c>
      <c r="F269" s="18" t="s">
        <v>61</v>
      </c>
      <c r="G269" s="31" t="s">
        <v>1934</v>
      </c>
      <c r="H269" s="19">
        <v>1</v>
      </c>
      <c r="I269" s="21">
        <v>1</v>
      </c>
      <c r="J269" s="22" t="s">
        <v>1840</v>
      </c>
      <c r="K269" s="18" t="s">
        <v>990</v>
      </c>
      <c r="L269" s="18" t="s">
        <v>138</v>
      </c>
      <c r="M269" s="23">
        <v>4426315</v>
      </c>
      <c r="N269" s="23">
        <v>4042351</v>
      </c>
      <c r="O269" s="23">
        <v>4530268</v>
      </c>
      <c r="P269" s="24">
        <f t="shared" si="38"/>
        <v>8572619</v>
      </c>
      <c r="Q269" s="23">
        <v>4674322</v>
      </c>
      <c r="R269" s="23">
        <v>4647118</v>
      </c>
      <c r="S269" s="23">
        <v>17894059</v>
      </c>
      <c r="T269" s="23">
        <v>4031908</v>
      </c>
      <c r="U269" s="23">
        <v>2802813</v>
      </c>
      <c r="V269" s="23">
        <v>6834721</v>
      </c>
      <c r="W269" s="25">
        <f t="shared" si="39"/>
        <v>0.79727338868086872</v>
      </c>
      <c r="X269" s="26">
        <f t="shared" si="40"/>
        <v>0.79727338868086872</v>
      </c>
      <c r="Y269" s="27">
        <f t="shared" si="41"/>
        <v>0.79727338868086872</v>
      </c>
      <c r="Z269" s="24" t="str">
        <f t="shared" si="42"/>
        <v>70% a 84,99%</v>
      </c>
      <c r="AA269" s="28">
        <v>489872335.05000001</v>
      </c>
      <c r="AB269" s="28">
        <v>488329678.63</v>
      </c>
      <c r="AC269" s="25">
        <f t="shared" si="43"/>
        <v>0.99685090112336605</v>
      </c>
      <c r="AD269" s="26">
        <f t="shared" si="44"/>
        <v>0.99685090112336605</v>
      </c>
      <c r="AE269" s="24" t="str">
        <f t="shared" si="45"/>
        <v>42,2% a 100%</v>
      </c>
      <c r="AF269" s="23" t="str">
        <f t="shared" si="37"/>
        <v>176000120000157</v>
      </c>
      <c r="AG269" s="28">
        <v>489872335.05000001</v>
      </c>
      <c r="AH269" s="28">
        <v>488329678.62999994</v>
      </c>
      <c r="AI269" s="18" t="s">
        <v>321</v>
      </c>
      <c r="AJ269" s="18" t="s">
        <v>737</v>
      </c>
      <c r="AK269" s="20" t="s">
        <v>1764</v>
      </c>
      <c r="AL269" s="20" t="s">
        <v>1026</v>
      </c>
      <c r="AM269" s="29">
        <v>2021</v>
      </c>
    </row>
    <row r="270" spans="1:39" s="30" customFormat="1" ht="51" x14ac:dyDescent="0.2">
      <c r="A270" s="20" t="s">
        <v>1195</v>
      </c>
      <c r="B270" s="18" t="s">
        <v>521</v>
      </c>
      <c r="C270" s="18" t="s">
        <v>1827</v>
      </c>
      <c r="D270" s="19" t="s">
        <v>1828</v>
      </c>
      <c r="E270" s="19" t="s">
        <v>279</v>
      </c>
      <c r="F270" s="18" t="s">
        <v>1297</v>
      </c>
      <c r="G270" s="31" t="s">
        <v>1934</v>
      </c>
      <c r="H270" s="19">
        <v>1</v>
      </c>
      <c r="I270" s="21">
        <v>1</v>
      </c>
      <c r="J270" s="22" t="s">
        <v>1840</v>
      </c>
      <c r="K270" s="18" t="s">
        <v>596</v>
      </c>
      <c r="L270" s="18" t="s">
        <v>138</v>
      </c>
      <c r="M270" s="23">
        <v>54500</v>
      </c>
      <c r="N270" s="23">
        <v>49460</v>
      </c>
      <c r="O270" s="23">
        <v>49460</v>
      </c>
      <c r="P270" s="24">
        <f t="shared" si="38"/>
        <v>98920</v>
      </c>
      <c r="Q270" s="23">
        <v>49460</v>
      </c>
      <c r="R270" s="23">
        <v>49460</v>
      </c>
      <c r="S270" s="23">
        <v>197840</v>
      </c>
      <c r="T270" s="23">
        <v>53327</v>
      </c>
      <c r="U270" s="23">
        <v>47881</v>
      </c>
      <c r="V270" s="23">
        <v>101208</v>
      </c>
      <c r="W270" s="25">
        <f t="shared" si="39"/>
        <v>1.0231298018600889</v>
      </c>
      <c r="X270" s="26">
        <f t="shared" si="40"/>
        <v>1.0231298018600889</v>
      </c>
      <c r="Y270" s="27">
        <f t="shared" si="41"/>
        <v>1</v>
      </c>
      <c r="Z270" s="24" t="str">
        <f t="shared" si="42"/>
        <v>85% a 100%</v>
      </c>
      <c r="AA270" s="28">
        <v>32877051.039999999</v>
      </c>
      <c r="AB270" s="28">
        <v>14494610.800000001</v>
      </c>
      <c r="AC270" s="25">
        <f t="shared" si="43"/>
        <v>0.44087320308518768</v>
      </c>
      <c r="AD270" s="26">
        <f t="shared" si="44"/>
        <v>0.44087320308518768</v>
      </c>
      <c r="AE270" s="24" t="str">
        <f t="shared" si="45"/>
        <v>42,2% a 100%</v>
      </c>
      <c r="AF270" s="23" t="str">
        <f t="shared" si="37"/>
        <v>176000120000158</v>
      </c>
      <c r="AG270" s="28">
        <v>32877051.040000003</v>
      </c>
      <c r="AH270" s="28">
        <v>14494610.799999997</v>
      </c>
      <c r="AI270" s="18" t="s">
        <v>1670</v>
      </c>
      <c r="AJ270" s="18" t="s">
        <v>66</v>
      </c>
      <c r="AK270" s="20" t="s">
        <v>1764</v>
      </c>
      <c r="AL270" s="20" t="s">
        <v>1026</v>
      </c>
      <c r="AM270" s="29">
        <v>2021</v>
      </c>
    </row>
    <row r="271" spans="1:39" s="30" customFormat="1" ht="63.75" x14ac:dyDescent="0.2">
      <c r="A271" s="20" t="s">
        <v>1195</v>
      </c>
      <c r="B271" s="18" t="s">
        <v>521</v>
      </c>
      <c r="C271" s="18" t="s">
        <v>1827</v>
      </c>
      <c r="D271" s="19" t="s">
        <v>1828</v>
      </c>
      <c r="E271" s="19" t="s">
        <v>1351</v>
      </c>
      <c r="F271" s="18" t="s">
        <v>1369</v>
      </c>
      <c r="G271" s="31" t="s">
        <v>1934</v>
      </c>
      <c r="H271" s="19">
        <v>1</v>
      </c>
      <c r="I271" s="21">
        <v>1</v>
      </c>
      <c r="J271" s="22" t="s">
        <v>1840</v>
      </c>
      <c r="K271" s="18" t="s">
        <v>889</v>
      </c>
      <c r="L271" s="18" t="s">
        <v>138</v>
      </c>
      <c r="M271" s="23">
        <v>18361</v>
      </c>
      <c r="N271" s="23">
        <v>18907</v>
      </c>
      <c r="O271" s="23">
        <v>18907</v>
      </c>
      <c r="P271" s="24">
        <f t="shared" si="38"/>
        <v>37814</v>
      </c>
      <c r="Q271" s="23">
        <v>18907</v>
      </c>
      <c r="R271" s="23">
        <v>18907</v>
      </c>
      <c r="S271" s="23">
        <v>75628</v>
      </c>
      <c r="T271" s="23">
        <v>18604</v>
      </c>
      <c r="U271" s="23">
        <v>17419</v>
      </c>
      <c r="V271" s="23">
        <v>36023</v>
      </c>
      <c r="W271" s="25">
        <f t="shared" si="39"/>
        <v>0.95263658962289099</v>
      </c>
      <c r="X271" s="26">
        <f t="shared" si="40"/>
        <v>0.95263658962289099</v>
      </c>
      <c r="Y271" s="27">
        <f t="shared" si="41"/>
        <v>0.95263658962289099</v>
      </c>
      <c r="Z271" s="24" t="str">
        <f t="shared" si="42"/>
        <v>85% a 100%</v>
      </c>
      <c r="AA271" s="28">
        <v>12734183.17</v>
      </c>
      <c r="AB271" s="28">
        <v>4961923.74</v>
      </c>
      <c r="AC271" s="25">
        <f t="shared" si="43"/>
        <v>0.38965386894148157</v>
      </c>
      <c r="AD271" s="26">
        <f t="shared" si="44"/>
        <v>0.38965386894148157</v>
      </c>
      <c r="AE271" s="24" t="str">
        <f t="shared" si="45"/>
        <v>34,7% a 42,1%</v>
      </c>
      <c r="AF271" s="23" t="str">
        <f t="shared" si="37"/>
        <v>176000120000159</v>
      </c>
      <c r="AG271" s="28">
        <v>12734183.170000002</v>
      </c>
      <c r="AH271" s="28">
        <v>4961923.7399999993</v>
      </c>
      <c r="AI271" s="18" t="s">
        <v>34</v>
      </c>
      <c r="AJ271" s="18" t="s">
        <v>1666</v>
      </c>
      <c r="AK271" s="20" t="s">
        <v>1764</v>
      </c>
      <c r="AL271" s="20" t="s">
        <v>1026</v>
      </c>
      <c r="AM271" s="29">
        <v>2021</v>
      </c>
    </row>
    <row r="272" spans="1:39" s="30" customFormat="1" ht="76.5" x14ac:dyDescent="0.2">
      <c r="A272" s="20" t="s">
        <v>1195</v>
      </c>
      <c r="B272" s="18" t="s">
        <v>521</v>
      </c>
      <c r="C272" s="18" t="s">
        <v>1827</v>
      </c>
      <c r="D272" s="19" t="s">
        <v>1828</v>
      </c>
      <c r="E272" s="19" t="s">
        <v>551</v>
      </c>
      <c r="F272" s="18" t="s">
        <v>297</v>
      </c>
      <c r="G272" s="31" t="s">
        <v>1934</v>
      </c>
      <c r="H272" s="19">
        <v>1</v>
      </c>
      <c r="I272" s="21">
        <v>1</v>
      </c>
      <c r="J272" s="22" t="s">
        <v>1840</v>
      </c>
      <c r="K272" s="18" t="s">
        <v>1714</v>
      </c>
      <c r="L272" s="18" t="s">
        <v>205</v>
      </c>
      <c r="M272" s="23">
        <v>31.95</v>
      </c>
      <c r="N272" s="23">
        <v>25</v>
      </c>
      <c r="O272" s="23">
        <v>25</v>
      </c>
      <c r="P272" s="24">
        <f t="shared" si="38"/>
        <v>50</v>
      </c>
      <c r="Q272" s="23">
        <v>25</v>
      </c>
      <c r="R272" s="23">
        <v>25</v>
      </c>
      <c r="S272" s="23">
        <v>100</v>
      </c>
      <c r="T272" s="23">
        <v>19.329999999999998</v>
      </c>
      <c r="U272" s="23">
        <v>13.62</v>
      </c>
      <c r="V272" s="23">
        <v>32.950000000000003</v>
      </c>
      <c r="W272" s="25">
        <f t="shared" si="39"/>
        <v>0.65900000000000003</v>
      </c>
      <c r="X272" s="26">
        <f t="shared" si="40"/>
        <v>0.65900000000000003</v>
      </c>
      <c r="Y272" s="27">
        <f t="shared" si="41"/>
        <v>0.65900000000000003</v>
      </c>
      <c r="Z272" s="24" t="str">
        <f t="shared" si="42"/>
        <v>0% a 69,99%</v>
      </c>
      <c r="AA272" s="28">
        <v>25495775.670000002</v>
      </c>
      <c r="AB272" s="28">
        <v>5572423.1699999999</v>
      </c>
      <c r="AC272" s="25">
        <f t="shared" si="43"/>
        <v>0.2185626059048236</v>
      </c>
      <c r="AD272" s="26">
        <f t="shared" si="44"/>
        <v>0.2185626059048236</v>
      </c>
      <c r="AE272" s="24" t="str">
        <f t="shared" si="45"/>
        <v>0% a 34,69%</v>
      </c>
      <c r="AF272" s="23" t="str">
        <f t="shared" si="37"/>
        <v>176000120000161</v>
      </c>
      <c r="AG272" s="28">
        <v>25495775.670000002</v>
      </c>
      <c r="AH272" s="28">
        <v>5572423.1699999999</v>
      </c>
      <c r="AI272" s="18" t="s">
        <v>692</v>
      </c>
      <c r="AJ272" s="18" t="s">
        <v>293</v>
      </c>
      <c r="AK272" s="20" t="s">
        <v>1764</v>
      </c>
      <c r="AL272" s="20" t="s">
        <v>1026</v>
      </c>
      <c r="AM272" s="29">
        <v>2021</v>
      </c>
    </row>
    <row r="273" spans="1:39" s="30" customFormat="1" ht="63.75" x14ac:dyDescent="0.2">
      <c r="A273" s="20" t="s">
        <v>825</v>
      </c>
      <c r="B273" s="18" t="s">
        <v>1782</v>
      </c>
      <c r="C273" s="18" t="s">
        <v>1829</v>
      </c>
      <c r="D273" s="19" t="s">
        <v>1831</v>
      </c>
      <c r="E273" s="19" t="s">
        <v>1057</v>
      </c>
      <c r="F273" s="18" t="s">
        <v>1047</v>
      </c>
      <c r="G273" s="31" t="s">
        <v>1934</v>
      </c>
      <c r="H273" s="19">
        <v>2</v>
      </c>
      <c r="I273" s="21">
        <v>4</v>
      </c>
      <c r="J273" s="22" t="s">
        <v>1843</v>
      </c>
      <c r="K273" s="18" t="s">
        <v>1702</v>
      </c>
      <c r="L273" s="18" t="s">
        <v>205</v>
      </c>
      <c r="M273" s="23">
        <v>100</v>
      </c>
      <c r="N273" s="23">
        <v>20.440000000000001</v>
      </c>
      <c r="O273" s="23">
        <v>32.46</v>
      </c>
      <c r="P273" s="24">
        <f t="shared" si="38"/>
        <v>52.900000000000006</v>
      </c>
      <c r="Q273" s="23">
        <v>22.73</v>
      </c>
      <c r="R273" s="23">
        <v>24.37</v>
      </c>
      <c r="S273" s="23">
        <v>100</v>
      </c>
      <c r="T273" s="23">
        <v>20.68</v>
      </c>
      <c r="U273" s="23">
        <v>22.11</v>
      </c>
      <c r="V273" s="23">
        <v>42.79</v>
      </c>
      <c r="W273" s="25">
        <f t="shared" si="39"/>
        <v>0.8088846880907371</v>
      </c>
      <c r="X273" s="26">
        <f t="shared" si="40"/>
        <v>0.8088846880907371</v>
      </c>
      <c r="Y273" s="27">
        <f t="shared" si="41"/>
        <v>0.8088846880907371</v>
      </c>
      <c r="Z273" s="24" t="str">
        <f t="shared" si="42"/>
        <v>70% a 84,99%</v>
      </c>
      <c r="AA273" s="28">
        <v>375692.94</v>
      </c>
      <c r="AB273" s="28">
        <v>177667.1</v>
      </c>
      <c r="AC273" s="25">
        <f t="shared" si="43"/>
        <v>0.47290508040954937</v>
      </c>
      <c r="AD273" s="26">
        <f t="shared" si="44"/>
        <v>0.47290508040954937</v>
      </c>
      <c r="AE273" s="24" t="str">
        <f t="shared" si="45"/>
        <v>42,2% a 100%</v>
      </c>
      <c r="AF273" s="23" t="str">
        <f t="shared" si="37"/>
        <v>096859937000155</v>
      </c>
      <c r="AG273" s="28">
        <v>375692.94000000006</v>
      </c>
      <c r="AH273" s="28">
        <v>177667.09999999998</v>
      </c>
      <c r="AI273" s="18" t="s">
        <v>1150</v>
      </c>
      <c r="AJ273" s="18" t="s">
        <v>572</v>
      </c>
      <c r="AK273" s="20" t="s">
        <v>1765</v>
      </c>
      <c r="AL273" s="20" t="s">
        <v>1151</v>
      </c>
      <c r="AM273" s="29">
        <v>2021</v>
      </c>
    </row>
    <row r="274" spans="1:39" s="30" customFormat="1" ht="89.25" x14ac:dyDescent="0.2">
      <c r="A274" s="20" t="s">
        <v>825</v>
      </c>
      <c r="B274" s="18" t="s">
        <v>1782</v>
      </c>
      <c r="C274" s="18" t="s">
        <v>1829</v>
      </c>
      <c r="D274" s="19" t="s">
        <v>1831</v>
      </c>
      <c r="E274" s="19" t="s">
        <v>1198</v>
      </c>
      <c r="F274" s="18" t="s">
        <v>118</v>
      </c>
      <c r="G274" s="31" t="s">
        <v>1934</v>
      </c>
      <c r="H274" s="19">
        <v>3</v>
      </c>
      <c r="I274" s="21">
        <v>9</v>
      </c>
      <c r="J274" s="22" t="s">
        <v>1848</v>
      </c>
      <c r="K274" s="18" t="s">
        <v>372</v>
      </c>
      <c r="L274" s="18" t="s">
        <v>205</v>
      </c>
      <c r="M274" s="23">
        <v>99.84</v>
      </c>
      <c r="N274" s="23">
        <v>69.5</v>
      </c>
      <c r="O274" s="23">
        <v>9.61</v>
      </c>
      <c r="P274" s="24">
        <f t="shared" si="38"/>
        <v>79.11</v>
      </c>
      <c r="Q274" s="23">
        <v>9.61</v>
      </c>
      <c r="R274" s="23">
        <v>11.28</v>
      </c>
      <c r="S274" s="23">
        <v>100</v>
      </c>
      <c r="T274" s="23">
        <v>15.99</v>
      </c>
      <c r="U274" s="23">
        <v>48.51</v>
      </c>
      <c r="V274" s="23">
        <v>64.5</v>
      </c>
      <c r="W274" s="25">
        <f t="shared" si="39"/>
        <v>0.81532043989381875</v>
      </c>
      <c r="X274" s="26">
        <f t="shared" si="40"/>
        <v>0.81532043989381875</v>
      </c>
      <c r="Y274" s="27">
        <f t="shared" si="41"/>
        <v>0.81532043989381875</v>
      </c>
      <c r="Z274" s="24" t="str">
        <f t="shared" si="42"/>
        <v>70% a 84,99%</v>
      </c>
      <c r="AA274" s="28">
        <v>3778034.41</v>
      </c>
      <c r="AB274" s="28">
        <v>2440912.81</v>
      </c>
      <c r="AC274" s="25">
        <f t="shared" si="43"/>
        <v>0.64608008956699792</v>
      </c>
      <c r="AD274" s="26">
        <f t="shared" si="44"/>
        <v>0.64608008956699792</v>
      </c>
      <c r="AE274" s="24" t="str">
        <f t="shared" si="45"/>
        <v>42,2% a 100%</v>
      </c>
      <c r="AF274" s="23" t="str">
        <f t="shared" si="37"/>
        <v>096859937000178</v>
      </c>
      <c r="AG274" s="28">
        <v>3778034.41</v>
      </c>
      <c r="AH274" s="28">
        <v>2440912.81</v>
      </c>
      <c r="AI274" s="18" t="s">
        <v>550</v>
      </c>
      <c r="AJ274" s="18" t="s">
        <v>1932</v>
      </c>
      <c r="AK274" s="20" t="s">
        <v>1765</v>
      </c>
      <c r="AL274" s="20" t="s">
        <v>1151</v>
      </c>
      <c r="AM274" s="29">
        <v>2021</v>
      </c>
    </row>
    <row r="275" spans="1:39" s="30" customFormat="1" ht="127.5" x14ac:dyDescent="0.2">
      <c r="A275" s="20" t="s">
        <v>825</v>
      </c>
      <c r="B275" s="18" t="s">
        <v>1782</v>
      </c>
      <c r="C275" s="18" t="s">
        <v>1829</v>
      </c>
      <c r="D275" s="19" t="s">
        <v>1831</v>
      </c>
      <c r="E275" s="19" t="s">
        <v>1716</v>
      </c>
      <c r="F275" s="18" t="s">
        <v>428</v>
      </c>
      <c r="G275" s="31" t="s">
        <v>1934</v>
      </c>
      <c r="H275" s="19">
        <v>2</v>
      </c>
      <c r="I275" s="21">
        <v>5</v>
      </c>
      <c r="J275" s="22" t="s">
        <v>1844</v>
      </c>
      <c r="K275" s="18" t="s">
        <v>232</v>
      </c>
      <c r="L275" s="18" t="s">
        <v>205</v>
      </c>
      <c r="M275" s="23">
        <v>95.05</v>
      </c>
      <c r="N275" s="23">
        <v>24.25</v>
      </c>
      <c r="O275" s="23">
        <v>27.34</v>
      </c>
      <c r="P275" s="24">
        <f t="shared" si="38"/>
        <v>51.59</v>
      </c>
      <c r="Q275" s="23">
        <v>21.2</v>
      </c>
      <c r="R275" s="23">
        <v>27.21</v>
      </c>
      <c r="S275" s="23">
        <v>100</v>
      </c>
      <c r="T275" s="23">
        <v>15.98</v>
      </c>
      <c r="U275" s="23">
        <v>21.78</v>
      </c>
      <c r="V275" s="23">
        <v>37.76</v>
      </c>
      <c r="W275" s="25">
        <f t="shared" si="39"/>
        <v>0.7319247916262841</v>
      </c>
      <c r="X275" s="26">
        <f t="shared" si="40"/>
        <v>0.7319247916262841</v>
      </c>
      <c r="Y275" s="27">
        <f t="shared" si="41"/>
        <v>0.7319247916262841</v>
      </c>
      <c r="Z275" s="24" t="str">
        <f t="shared" si="42"/>
        <v>70% a 84,99%</v>
      </c>
      <c r="AA275" s="28">
        <v>7035830.8300000001</v>
      </c>
      <c r="AB275" s="28">
        <v>2736780.76</v>
      </c>
      <c r="AC275" s="25">
        <f t="shared" si="43"/>
        <v>0.38897762412516673</v>
      </c>
      <c r="AD275" s="26">
        <f t="shared" si="44"/>
        <v>0.38897762412516673</v>
      </c>
      <c r="AE275" s="24" t="str">
        <f t="shared" si="45"/>
        <v>34,7% a 42,1%</v>
      </c>
      <c r="AF275" s="23" t="str">
        <f t="shared" si="37"/>
        <v>096859937000189</v>
      </c>
      <c r="AG275" s="28">
        <v>7035830.8299999982</v>
      </c>
      <c r="AH275" s="28">
        <v>2736780.76</v>
      </c>
      <c r="AI275" s="18" t="s">
        <v>160</v>
      </c>
      <c r="AJ275" s="18" t="s">
        <v>241</v>
      </c>
      <c r="AK275" s="20" t="s">
        <v>1765</v>
      </c>
      <c r="AL275" s="20" t="s">
        <v>1151</v>
      </c>
      <c r="AM275" s="29">
        <v>2021</v>
      </c>
    </row>
    <row r="276" spans="1:39" s="30" customFormat="1" ht="76.5" x14ac:dyDescent="0.2">
      <c r="A276" s="20" t="s">
        <v>825</v>
      </c>
      <c r="B276" s="18" t="s">
        <v>1782</v>
      </c>
      <c r="C276" s="18" t="s">
        <v>1829</v>
      </c>
      <c r="D276" s="19" t="s">
        <v>1831</v>
      </c>
      <c r="E276" s="19" t="s">
        <v>150</v>
      </c>
      <c r="F276" s="18" t="s">
        <v>484</v>
      </c>
      <c r="G276" s="31" t="s">
        <v>1934</v>
      </c>
      <c r="H276" s="19">
        <v>2</v>
      </c>
      <c r="I276" s="21">
        <v>5</v>
      </c>
      <c r="J276" s="22" t="s">
        <v>1844</v>
      </c>
      <c r="K276" s="18" t="s">
        <v>1488</v>
      </c>
      <c r="L276" s="18" t="s">
        <v>205</v>
      </c>
      <c r="M276" s="23">
        <v>99.98</v>
      </c>
      <c r="N276" s="23">
        <v>22.22</v>
      </c>
      <c r="O276" s="23">
        <v>24.11</v>
      </c>
      <c r="P276" s="24">
        <f t="shared" si="38"/>
        <v>46.33</v>
      </c>
      <c r="Q276" s="23">
        <v>24.1</v>
      </c>
      <c r="R276" s="23">
        <v>29.57</v>
      </c>
      <c r="S276" s="23">
        <v>100</v>
      </c>
      <c r="T276" s="23">
        <v>22.3</v>
      </c>
      <c r="U276" s="23">
        <v>23.11</v>
      </c>
      <c r="V276" s="23">
        <v>45.41</v>
      </c>
      <c r="W276" s="25">
        <f t="shared" si="39"/>
        <v>0.98014245629181951</v>
      </c>
      <c r="X276" s="26">
        <f t="shared" si="40"/>
        <v>0.98014245629181951</v>
      </c>
      <c r="Y276" s="27">
        <f t="shared" si="41"/>
        <v>0.98014245629181951</v>
      </c>
      <c r="Z276" s="24" t="str">
        <f t="shared" si="42"/>
        <v>85% a 100%</v>
      </c>
      <c r="AA276" s="28">
        <v>2949428.65</v>
      </c>
      <c r="AB276" s="28">
        <v>1276556.93</v>
      </c>
      <c r="AC276" s="25">
        <f t="shared" si="43"/>
        <v>0.43281498943871721</v>
      </c>
      <c r="AD276" s="26">
        <f t="shared" si="44"/>
        <v>0.43281498943871721</v>
      </c>
      <c r="AE276" s="24" t="str">
        <f t="shared" si="45"/>
        <v>42,2% a 100%</v>
      </c>
      <c r="AF276" s="23" t="str">
        <f t="shared" si="37"/>
        <v>096859937000190</v>
      </c>
      <c r="AG276" s="28">
        <v>2949428.65</v>
      </c>
      <c r="AH276" s="28">
        <v>1276556.9300000004</v>
      </c>
      <c r="AI276" s="18" t="s">
        <v>1655</v>
      </c>
      <c r="AJ276" s="18" t="s">
        <v>778</v>
      </c>
      <c r="AK276" s="20" t="s">
        <v>1765</v>
      </c>
      <c r="AL276" s="20" t="s">
        <v>1151</v>
      </c>
      <c r="AM276" s="29">
        <v>2021</v>
      </c>
    </row>
    <row r="277" spans="1:39" s="30" customFormat="1" ht="89.25" x14ac:dyDescent="0.2">
      <c r="A277" s="20" t="s">
        <v>825</v>
      </c>
      <c r="B277" s="18" t="s">
        <v>1782</v>
      </c>
      <c r="C277" s="18" t="s">
        <v>1829</v>
      </c>
      <c r="D277" s="19" t="s">
        <v>1831</v>
      </c>
      <c r="E277" s="19" t="s">
        <v>919</v>
      </c>
      <c r="F277" s="18" t="s">
        <v>1006</v>
      </c>
      <c r="G277" s="31" t="s">
        <v>1934</v>
      </c>
      <c r="H277" s="19">
        <v>2</v>
      </c>
      <c r="I277" s="21">
        <v>6</v>
      </c>
      <c r="J277" s="22" t="s">
        <v>1845</v>
      </c>
      <c r="K277" s="18" t="s">
        <v>1727</v>
      </c>
      <c r="L277" s="18" t="s">
        <v>205</v>
      </c>
      <c r="M277" s="23">
        <v>99.9</v>
      </c>
      <c r="N277" s="23">
        <v>17.79</v>
      </c>
      <c r="O277" s="23">
        <v>42.86</v>
      </c>
      <c r="P277" s="24">
        <f t="shared" si="38"/>
        <v>60.65</v>
      </c>
      <c r="Q277" s="23">
        <v>19.04</v>
      </c>
      <c r="R277" s="23">
        <v>20.309999999999999</v>
      </c>
      <c r="S277" s="23">
        <v>100</v>
      </c>
      <c r="T277" s="23">
        <v>18.82</v>
      </c>
      <c r="U277" s="23">
        <v>21.62</v>
      </c>
      <c r="V277" s="23">
        <v>40.44</v>
      </c>
      <c r="W277" s="25">
        <f t="shared" si="39"/>
        <v>0.66677658697444353</v>
      </c>
      <c r="X277" s="26">
        <f t="shared" si="40"/>
        <v>0.66677658697444353</v>
      </c>
      <c r="Y277" s="27">
        <f t="shared" si="41"/>
        <v>0.66677658697444353</v>
      </c>
      <c r="Z277" s="24" t="str">
        <f t="shared" si="42"/>
        <v>0% a 69,99%</v>
      </c>
      <c r="AA277" s="28">
        <v>7592788.4199999999</v>
      </c>
      <c r="AB277" s="28">
        <v>3002631.25</v>
      </c>
      <c r="AC277" s="25">
        <f t="shared" si="43"/>
        <v>0.39545830647550168</v>
      </c>
      <c r="AD277" s="26">
        <f t="shared" si="44"/>
        <v>0.39545830647550168</v>
      </c>
      <c r="AE277" s="24" t="str">
        <f t="shared" si="45"/>
        <v>34,7% a 42,1%</v>
      </c>
      <c r="AF277" s="23" t="str">
        <f t="shared" si="37"/>
        <v>096859937000191</v>
      </c>
      <c r="AG277" s="28">
        <v>7592788.4199999999</v>
      </c>
      <c r="AH277" s="28">
        <v>3002631.25</v>
      </c>
      <c r="AI277" s="18" t="s">
        <v>1633</v>
      </c>
      <c r="AJ277" s="18" t="s">
        <v>2</v>
      </c>
      <c r="AK277" s="20" t="s">
        <v>1765</v>
      </c>
      <c r="AL277" s="20" t="s">
        <v>1151</v>
      </c>
      <c r="AM277" s="29">
        <v>2021</v>
      </c>
    </row>
    <row r="278" spans="1:39" s="30" customFormat="1" ht="63.75" x14ac:dyDescent="0.2">
      <c r="A278" s="20" t="s">
        <v>166</v>
      </c>
      <c r="B278" s="18" t="s">
        <v>1879</v>
      </c>
      <c r="C278" s="18" t="s">
        <v>1832</v>
      </c>
      <c r="D278" s="19" t="s">
        <v>1828</v>
      </c>
      <c r="E278" s="19" t="s">
        <v>699</v>
      </c>
      <c r="F278" s="18" t="s">
        <v>1721</v>
      </c>
      <c r="G278" s="31" t="s">
        <v>1934</v>
      </c>
      <c r="H278" s="19">
        <v>3</v>
      </c>
      <c r="I278" s="21">
        <v>9</v>
      </c>
      <c r="J278" s="22" t="s">
        <v>1848</v>
      </c>
      <c r="K278" s="18" t="s">
        <v>1513</v>
      </c>
      <c r="L278" s="18" t="s">
        <v>205</v>
      </c>
      <c r="M278" s="23">
        <v>125</v>
      </c>
      <c r="N278" s="23">
        <v>25</v>
      </c>
      <c r="O278" s="23">
        <v>25</v>
      </c>
      <c r="P278" s="24">
        <f t="shared" si="38"/>
        <v>50</v>
      </c>
      <c r="Q278" s="23">
        <v>25</v>
      </c>
      <c r="R278" s="23">
        <v>25</v>
      </c>
      <c r="S278" s="23">
        <v>100</v>
      </c>
      <c r="T278" s="23">
        <v>25</v>
      </c>
      <c r="U278" s="23">
        <v>25</v>
      </c>
      <c r="V278" s="23">
        <v>50</v>
      </c>
      <c r="W278" s="25">
        <f t="shared" si="39"/>
        <v>1</v>
      </c>
      <c r="X278" s="26">
        <f t="shared" si="40"/>
        <v>1</v>
      </c>
      <c r="Y278" s="27">
        <f t="shared" si="41"/>
        <v>1</v>
      </c>
      <c r="Z278" s="24" t="str">
        <f t="shared" si="42"/>
        <v>85% a 100%</v>
      </c>
      <c r="AA278" s="28">
        <v>50272600.649999999</v>
      </c>
      <c r="AB278" s="28">
        <v>23498172.59</v>
      </c>
      <c r="AC278" s="25">
        <f t="shared" si="43"/>
        <v>0.46741509860600378</v>
      </c>
      <c r="AD278" s="26">
        <f t="shared" si="44"/>
        <v>0.46741509860600378</v>
      </c>
      <c r="AE278" s="24" t="str">
        <f t="shared" si="45"/>
        <v>42,2% a 100%</v>
      </c>
      <c r="AF278" s="23" t="str">
        <f t="shared" si="37"/>
        <v>176000082000163</v>
      </c>
      <c r="AG278" s="28">
        <v>50272600.649999991</v>
      </c>
      <c r="AH278" s="28">
        <v>23498172.589999996</v>
      </c>
      <c r="AI278" s="18" t="s">
        <v>629</v>
      </c>
      <c r="AJ278" s="18" t="s">
        <v>657</v>
      </c>
      <c r="AK278" s="20" t="s">
        <v>349</v>
      </c>
      <c r="AL278" s="20" t="s">
        <v>818</v>
      </c>
      <c r="AM278" s="29">
        <v>2021</v>
      </c>
    </row>
    <row r="279" spans="1:39" s="30" customFormat="1" ht="76.5" x14ac:dyDescent="0.2">
      <c r="A279" s="20" t="s">
        <v>166</v>
      </c>
      <c r="B279" s="18" t="s">
        <v>1879</v>
      </c>
      <c r="C279" s="18" t="s">
        <v>1832</v>
      </c>
      <c r="D279" s="19" t="s">
        <v>1828</v>
      </c>
      <c r="E279" s="19" t="s">
        <v>1363</v>
      </c>
      <c r="F279" s="18" t="s">
        <v>1514</v>
      </c>
      <c r="G279" s="31" t="s">
        <v>1934</v>
      </c>
      <c r="H279" s="19">
        <v>3</v>
      </c>
      <c r="I279" s="21">
        <v>9</v>
      </c>
      <c r="J279" s="22" t="s">
        <v>1848</v>
      </c>
      <c r="K279" s="18" t="s">
        <v>1043</v>
      </c>
      <c r="L279" s="18" t="s">
        <v>205</v>
      </c>
      <c r="M279" s="23">
        <v>100</v>
      </c>
      <c r="N279" s="23">
        <v>0</v>
      </c>
      <c r="O279" s="23">
        <v>50</v>
      </c>
      <c r="P279" s="24">
        <f t="shared" si="38"/>
        <v>50</v>
      </c>
      <c r="Q279" s="23">
        <v>0</v>
      </c>
      <c r="R279" s="23">
        <v>50</v>
      </c>
      <c r="S279" s="23">
        <v>100</v>
      </c>
      <c r="T279" s="23">
        <v>0</v>
      </c>
      <c r="U279" s="23">
        <v>50</v>
      </c>
      <c r="V279" s="23">
        <v>50</v>
      </c>
      <c r="W279" s="25">
        <f t="shared" si="39"/>
        <v>1</v>
      </c>
      <c r="X279" s="26">
        <f t="shared" si="40"/>
        <v>1</v>
      </c>
      <c r="Y279" s="27">
        <f t="shared" si="41"/>
        <v>1</v>
      </c>
      <c r="Z279" s="24" t="str">
        <f t="shared" si="42"/>
        <v>85% a 100%</v>
      </c>
      <c r="AA279" s="28">
        <v>660500.43000000005</v>
      </c>
      <c r="AB279" s="28">
        <v>299168.09000000003</v>
      </c>
      <c r="AC279" s="25">
        <f t="shared" si="43"/>
        <v>0.4529415522106473</v>
      </c>
      <c r="AD279" s="26">
        <f t="shared" si="44"/>
        <v>0.4529415522106473</v>
      </c>
      <c r="AE279" s="24" t="str">
        <f t="shared" si="45"/>
        <v>42,2% a 100%</v>
      </c>
      <c r="AF279" s="23" t="str">
        <f t="shared" si="37"/>
        <v>176000082000164</v>
      </c>
      <c r="AG279" s="28">
        <v>660500.42999999993</v>
      </c>
      <c r="AH279" s="28">
        <v>299168.08999999997</v>
      </c>
      <c r="AI279" s="18" t="s">
        <v>495</v>
      </c>
      <c r="AJ279" s="18" t="s">
        <v>880</v>
      </c>
      <c r="AK279" s="20" t="s">
        <v>349</v>
      </c>
      <c r="AL279" s="20" t="s">
        <v>818</v>
      </c>
      <c r="AM279" s="29">
        <v>2021</v>
      </c>
    </row>
    <row r="280" spans="1:39" s="30" customFormat="1" ht="76.5" x14ac:dyDescent="0.2">
      <c r="A280" s="20" t="s">
        <v>166</v>
      </c>
      <c r="B280" s="18" t="s">
        <v>1879</v>
      </c>
      <c r="C280" s="18" t="s">
        <v>1832</v>
      </c>
      <c r="D280" s="19" t="s">
        <v>1828</v>
      </c>
      <c r="E280" s="19" t="s">
        <v>609</v>
      </c>
      <c r="F280" s="18" t="s">
        <v>630</v>
      </c>
      <c r="G280" s="31" t="s">
        <v>1934</v>
      </c>
      <c r="H280" s="19">
        <v>3</v>
      </c>
      <c r="I280" s="21">
        <v>9</v>
      </c>
      <c r="J280" s="22" t="s">
        <v>1848</v>
      </c>
      <c r="K280" s="18" t="s">
        <v>1380</v>
      </c>
      <c r="L280" s="18" t="s">
        <v>138</v>
      </c>
      <c r="M280" s="23">
        <v>1192</v>
      </c>
      <c r="N280" s="23">
        <v>391</v>
      </c>
      <c r="O280" s="23">
        <v>401</v>
      </c>
      <c r="P280" s="24">
        <f t="shared" si="38"/>
        <v>792</v>
      </c>
      <c r="Q280" s="23">
        <v>388</v>
      </c>
      <c r="R280" s="23">
        <v>384</v>
      </c>
      <c r="S280" s="23">
        <v>1564</v>
      </c>
      <c r="T280" s="23">
        <v>387</v>
      </c>
      <c r="U280" s="23">
        <v>394</v>
      </c>
      <c r="V280" s="23">
        <v>781</v>
      </c>
      <c r="W280" s="25">
        <f t="shared" si="39"/>
        <v>0.98611111111111116</v>
      </c>
      <c r="X280" s="26">
        <f t="shared" si="40"/>
        <v>0.98611111111111116</v>
      </c>
      <c r="Y280" s="27">
        <f t="shared" si="41"/>
        <v>0.98611111111111116</v>
      </c>
      <c r="Z280" s="24" t="str">
        <f t="shared" si="42"/>
        <v>85% a 100%</v>
      </c>
      <c r="AA280" s="28">
        <v>112846.55</v>
      </c>
      <c r="AB280" s="28">
        <v>5384.69</v>
      </c>
      <c r="AC280" s="25">
        <f t="shared" si="43"/>
        <v>4.7716921784494069E-2</v>
      </c>
      <c r="AD280" s="26">
        <f t="shared" si="44"/>
        <v>4.7716921784494069E-2</v>
      </c>
      <c r="AE280" s="24" t="str">
        <f t="shared" si="45"/>
        <v>0% a 34,69%</v>
      </c>
      <c r="AF280" s="23" t="str">
        <f t="shared" si="37"/>
        <v>176000082000165</v>
      </c>
      <c r="AG280" s="28">
        <v>112846.55000000002</v>
      </c>
      <c r="AH280" s="28">
        <v>5384.6900000000005</v>
      </c>
      <c r="AI280" s="18" t="s">
        <v>1709</v>
      </c>
      <c r="AJ280" s="18" t="s">
        <v>1430</v>
      </c>
      <c r="AK280" s="20" t="s">
        <v>349</v>
      </c>
      <c r="AL280" s="20" t="s">
        <v>818</v>
      </c>
      <c r="AM280" s="29">
        <v>2021</v>
      </c>
    </row>
    <row r="281" spans="1:39" s="30" customFormat="1" ht="102" x14ac:dyDescent="0.2">
      <c r="A281" s="20" t="s">
        <v>705</v>
      </c>
      <c r="B281" s="18" t="s">
        <v>753</v>
      </c>
      <c r="C281" s="18" t="s">
        <v>1827</v>
      </c>
      <c r="D281" s="19" t="s">
        <v>1828</v>
      </c>
      <c r="E281" s="19" t="s">
        <v>1057</v>
      </c>
      <c r="F281" s="18" t="s">
        <v>1325</v>
      </c>
      <c r="G281" s="31" t="s">
        <v>1934</v>
      </c>
      <c r="H281" s="19">
        <v>1</v>
      </c>
      <c r="I281" s="21">
        <v>1</v>
      </c>
      <c r="J281" s="22" t="s">
        <v>1840</v>
      </c>
      <c r="K281" s="18" t="s">
        <v>39</v>
      </c>
      <c r="L281" s="18" t="s">
        <v>138</v>
      </c>
      <c r="M281" s="23">
        <v>12.87</v>
      </c>
      <c r="N281" s="23">
        <v>2156</v>
      </c>
      <c r="O281" s="23">
        <v>2156</v>
      </c>
      <c r="P281" s="24">
        <f t="shared" si="38"/>
        <v>4312</v>
      </c>
      <c r="Q281" s="23">
        <v>2156</v>
      </c>
      <c r="R281" s="23">
        <v>2156</v>
      </c>
      <c r="S281" s="23">
        <v>8624</v>
      </c>
      <c r="T281" s="23">
        <v>3993</v>
      </c>
      <c r="U281" s="23">
        <v>3625</v>
      </c>
      <c r="V281" s="23">
        <v>7618</v>
      </c>
      <c r="W281" s="25">
        <f t="shared" si="39"/>
        <v>1.7666975881261595</v>
      </c>
      <c r="X281" s="26">
        <f t="shared" si="40"/>
        <v>1.7666975881261595</v>
      </c>
      <c r="Y281" s="27">
        <f t="shared" si="41"/>
        <v>1</v>
      </c>
      <c r="Z281" s="24" t="str">
        <f t="shared" si="42"/>
        <v>85% a 100%</v>
      </c>
      <c r="AA281" s="28">
        <v>74465487.370000005</v>
      </c>
      <c r="AB281" s="28">
        <v>32948162.84</v>
      </c>
      <c r="AC281" s="25">
        <f t="shared" si="43"/>
        <v>0.44246219293897837</v>
      </c>
      <c r="AD281" s="26">
        <f t="shared" si="44"/>
        <v>0.44246219293897837</v>
      </c>
      <c r="AE281" s="24" t="str">
        <f t="shared" si="45"/>
        <v>42,2% a 100%</v>
      </c>
      <c r="AF281" s="23" t="str">
        <f t="shared" si="37"/>
        <v>176000112000155</v>
      </c>
      <c r="AG281" s="28">
        <v>74465487.370000005</v>
      </c>
      <c r="AH281" s="28">
        <v>32948162.84</v>
      </c>
      <c r="AI281" s="18" t="s">
        <v>1539</v>
      </c>
      <c r="AJ281" s="18" t="s">
        <v>1455</v>
      </c>
      <c r="AK281" s="20" t="s">
        <v>1340</v>
      </c>
      <c r="AL281" s="20" t="s">
        <v>1498</v>
      </c>
      <c r="AM281" s="29">
        <v>2021</v>
      </c>
    </row>
    <row r="282" spans="1:39" s="30" customFormat="1" ht="63.75" x14ac:dyDescent="0.2">
      <c r="A282" s="20" t="s">
        <v>705</v>
      </c>
      <c r="B282" s="18" t="s">
        <v>753</v>
      </c>
      <c r="C282" s="18" t="s">
        <v>1827</v>
      </c>
      <c r="D282" s="19" t="s">
        <v>1828</v>
      </c>
      <c r="E282" s="19" t="s">
        <v>320</v>
      </c>
      <c r="F282" s="18" t="s">
        <v>1076</v>
      </c>
      <c r="G282" s="31" t="s">
        <v>1934</v>
      </c>
      <c r="H282" s="19">
        <v>1</v>
      </c>
      <c r="I282" s="21">
        <v>1</v>
      </c>
      <c r="J282" s="22" t="s">
        <v>1840</v>
      </c>
      <c r="K282" s="18" t="s">
        <v>136</v>
      </c>
      <c r="L282" s="18" t="s">
        <v>205</v>
      </c>
      <c r="M282" s="23">
        <v>0</v>
      </c>
      <c r="N282" s="23">
        <v>25</v>
      </c>
      <c r="O282" s="23">
        <v>25</v>
      </c>
      <c r="P282" s="24">
        <f t="shared" si="38"/>
        <v>50</v>
      </c>
      <c r="Q282" s="23">
        <v>25</v>
      </c>
      <c r="R282" s="23">
        <v>25</v>
      </c>
      <c r="S282" s="23">
        <v>100</v>
      </c>
      <c r="T282" s="23">
        <v>25</v>
      </c>
      <c r="U282" s="23">
        <v>25</v>
      </c>
      <c r="V282" s="23">
        <v>50</v>
      </c>
      <c r="W282" s="25">
        <f t="shared" si="39"/>
        <v>1</v>
      </c>
      <c r="X282" s="26">
        <f t="shared" si="40"/>
        <v>1</v>
      </c>
      <c r="Y282" s="27">
        <f t="shared" si="41"/>
        <v>1</v>
      </c>
      <c r="Z282" s="24" t="str">
        <f t="shared" si="42"/>
        <v>85% a 100%</v>
      </c>
      <c r="AA282" s="28">
        <v>37204454.030000001</v>
      </c>
      <c r="AB282" s="28">
        <v>7582134.7699999996</v>
      </c>
      <c r="AC282" s="25">
        <f t="shared" si="43"/>
        <v>0.20379642619902733</v>
      </c>
      <c r="AD282" s="26">
        <f t="shared" si="44"/>
        <v>0.20379642619902733</v>
      </c>
      <c r="AE282" s="24" t="str">
        <f t="shared" si="45"/>
        <v>0% a 34,69%</v>
      </c>
      <c r="AF282" s="23" t="str">
        <f t="shared" si="37"/>
        <v>176000112000156</v>
      </c>
      <c r="AG282" s="28">
        <v>37204454.030000009</v>
      </c>
      <c r="AH282" s="28">
        <v>7582134.7699999986</v>
      </c>
      <c r="AI282" s="18" t="s">
        <v>1327</v>
      </c>
      <c r="AJ282" s="18" t="s">
        <v>1933</v>
      </c>
      <c r="AK282" s="20" t="s">
        <v>1340</v>
      </c>
      <c r="AL282" s="20" t="s">
        <v>1498</v>
      </c>
      <c r="AM282" s="29">
        <v>2021</v>
      </c>
    </row>
    <row r="283" spans="1:39" s="30" customFormat="1" ht="51" x14ac:dyDescent="0.2">
      <c r="A283" s="20" t="s">
        <v>705</v>
      </c>
      <c r="B283" s="18" t="s">
        <v>753</v>
      </c>
      <c r="C283" s="18" t="s">
        <v>1827</v>
      </c>
      <c r="D283" s="19" t="s">
        <v>1828</v>
      </c>
      <c r="E283" s="19" t="s">
        <v>1318</v>
      </c>
      <c r="F283" s="18" t="s">
        <v>1578</v>
      </c>
      <c r="G283" s="31" t="s">
        <v>1934</v>
      </c>
      <c r="H283" s="19">
        <v>1</v>
      </c>
      <c r="I283" s="21">
        <v>1</v>
      </c>
      <c r="J283" s="22" t="s">
        <v>1840</v>
      </c>
      <c r="K283" s="18" t="s">
        <v>806</v>
      </c>
      <c r="L283" s="18" t="s">
        <v>138</v>
      </c>
      <c r="M283" s="23">
        <v>0</v>
      </c>
      <c r="N283" s="23">
        <v>0</v>
      </c>
      <c r="O283" s="23">
        <v>20</v>
      </c>
      <c r="P283" s="24">
        <f t="shared" si="38"/>
        <v>20</v>
      </c>
      <c r="Q283" s="23">
        <v>20</v>
      </c>
      <c r="R283" s="23">
        <v>18</v>
      </c>
      <c r="S283" s="23">
        <v>58</v>
      </c>
      <c r="T283" s="23">
        <v>0</v>
      </c>
      <c r="U283" s="23">
        <v>0</v>
      </c>
      <c r="V283" s="23">
        <v>0</v>
      </c>
      <c r="W283" s="25">
        <f t="shared" si="39"/>
        <v>0</v>
      </c>
      <c r="X283" s="26">
        <f t="shared" si="40"/>
        <v>0</v>
      </c>
      <c r="Y283" s="27">
        <f t="shared" si="41"/>
        <v>0</v>
      </c>
      <c r="Z283" s="24" t="str">
        <f t="shared" si="42"/>
        <v>0% a 69,99%</v>
      </c>
      <c r="AA283" s="28">
        <v>16799349.84</v>
      </c>
      <c r="AB283" s="28">
        <v>3659312.5</v>
      </c>
      <c r="AC283" s="25">
        <f t="shared" si="43"/>
        <v>0.21782465005205226</v>
      </c>
      <c r="AD283" s="26">
        <f t="shared" si="44"/>
        <v>0.21782465005205226</v>
      </c>
      <c r="AE283" s="24" t="str">
        <f t="shared" si="45"/>
        <v>0% a 34,69%</v>
      </c>
      <c r="AF283" s="23" t="str">
        <f t="shared" si="37"/>
        <v>176000112000157</v>
      </c>
      <c r="AG283" s="28">
        <v>16799349.839999992</v>
      </c>
      <c r="AH283" s="28">
        <v>3659312.5000000005</v>
      </c>
      <c r="AI283" s="18" t="s">
        <v>1492</v>
      </c>
      <c r="AJ283" s="18" t="s">
        <v>244</v>
      </c>
      <c r="AK283" s="20" t="s">
        <v>1340</v>
      </c>
      <c r="AL283" s="20" t="s">
        <v>1498</v>
      </c>
      <c r="AM283" s="29">
        <v>2021</v>
      </c>
    </row>
    <row r="284" spans="1:39" s="30" customFormat="1" ht="102" x14ac:dyDescent="0.2">
      <c r="A284" s="20" t="s">
        <v>705</v>
      </c>
      <c r="B284" s="18" t="s">
        <v>753</v>
      </c>
      <c r="C284" s="18" t="s">
        <v>1827</v>
      </c>
      <c r="D284" s="19" t="s">
        <v>1828</v>
      </c>
      <c r="E284" s="19" t="s">
        <v>279</v>
      </c>
      <c r="F284" s="18" t="s">
        <v>748</v>
      </c>
      <c r="G284" s="31" t="s">
        <v>1934</v>
      </c>
      <c r="H284" s="19">
        <v>1</v>
      </c>
      <c r="I284" s="21">
        <v>1</v>
      </c>
      <c r="J284" s="22" t="s">
        <v>1840</v>
      </c>
      <c r="K284" s="18" t="s">
        <v>1067</v>
      </c>
      <c r="L284" s="18" t="s">
        <v>138</v>
      </c>
      <c r="M284" s="23">
        <v>111440</v>
      </c>
      <c r="N284" s="23">
        <v>30010</v>
      </c>
      <c r="O284" s="23">
        <v>30010</v>
      </c>
      <c r="P284" s="24">
        <f t="shared" si="38"/>
        <v>60020</v>
      </c>
      <c r="Q284" s="23">
        <v>30010</v>
      </c>
      <c r="R284" s="23">
        <v>30010</v>
      </c>
      <c r="S284" s="23">
        <v>120040</v>
      </c>
      <c r="T284" s="23">
        <v>32615</v>
      </c>
      <c r="U284" s="23">
        <v>38362</v>
      </c>
      <c r="V284" s="23">
        <v>70977</v>
      </c>
      <c r="W284" s="25">
        <f t="shared" si="39"/>
        <v>1.1825558147284239</v>
      </c>
      <c r="X284" s="26">
        <f t="shared" si="40"/>
        <v>1.1825558147284239</v>
      </c>
      <c r="Y284" s="27">
        <f t="shared" si="41"/>
        <v>1</v>
      </c>
      <c r="Z284" s="24" t="str">
        <f t="shared" si="42"/>
        <v>85% a 100%</v>
      </c>
      <c r="AA284" s="28">
        <v>190835151.53</v>
      </c>
      <c r="AB284" s="28">
        <v>118541154.09999999</v>
      </c>
      <c r="AC284" s="25">
        <f t="shared" si="43"/>
        <v>0.62117043505669278</v>
      </c>
      <c r="AD284" s="26">
        <f t="shared" si="44"/>
        <v>0.62117043505669278</v>
      </c>
      <c r="AE284" s="24" t="str">
        <f t="shared" si="45"/>
        <v>42,2% a 100%</v>
      </c>
      <c r="AF284" s="23" t="str">
        <f t="shared" si="37"/>
        <v>176000112000158</v>
      </c>
      <c r="AG284" s="28">
        <v>190835151.53</v>
      </c>
      <c r="AH284" s="28">
        <v>118541154.09999999</v>
      </c>
      <c r="AI284" s="18" t="s">
        <v>47</v>
      </c>
      <c r="AJ284" s="18" t="s">
        <v>231</v>
      </c>
      <c r="AK284" s="20" t="s">
        <v>1340</v>
      </c>
      <c r="AL284" s="20" t="s">
        <v>1498</v>
      </c>
      <c r="AM284" s="29">
        <v>2021</v>
      </c>
    </row>
    <row r="285" spans="1:39" s="30" customFormat="1" ht="63.75" x14ac:dyDescent="0.2">
      <c r="A285" s="20" t="s">
        <v>705</v>
      </c>
      <c r="B285" s="18" t="s">
        <v>753</v>
      </c>
      <c r="C285" s="18" t="s">
        <v>1827</v>
      </c>
      <c r="D285" s="19" t="s">
        <v>1828</v>
      </c>
      <c r="E285" s="19" t="s">
        <v>150</v>
      </c>
      <c r="F285" s="18" t="s">
        <v>1659</v>
      </c>
      <c r="G285" s="31" t="s">
        <v>1934</v>
      </c>
      <c r="H285" s="19">
        <v>1</v>
      </c>
      <c r="I285" s="21">
        <v>1</v>
      </c>
      <c r="J285" s="22" t="s">
        <v>1840</v>
      </c>
      <c r="K285" s="18" t="s">
        <v>1273</v>
      </c>
      <c r="L285" s="18" t="s">
        <v>138</v>
      </c>
      <c r="M285" s="23">
        <v>199446</v>
      </c>
      <c r="N285" s="23">
        <v>33432</v>
      </c>
      <c r="O285" s="23">
        <v>60000</v>
      </c>
      <c r="P285" s="24">
        <f t="shared" si="38"/>
        <v>93432</v>
      </c>
      <c r="Q285" s="23">
        <v>60000</v>
      </c>
      <c r="R285" s="23">
        <v>60000</v>
      </c>
      <c r="S285" s="23">
        <v>213432</v>
      </c>
      <c r="T285" s="23">
        <v>33432</v>
      </c>
      <c r="U285" s="23">
        <v>0</v>
      </c>
      <c r="V285" s="23">
        <v>33432</v>
      </c>
      <c r="W285" s="25">
        <f t="shared" si="39"/>
        <v>0.35782173131261236</v>
      </c>
      <c r="X285" s="26">
        <f t="shared" si="40"/>
        <v>0.35782173131261236</v>
      </c>
      <c r="Y285" s="27">
        <f t="shared" si="41"/>
        <v>0.35782173131261236</v>
      </c>
      <c r="Z285" s="24" t="str">
        <f t="shared" si="42"/>
        <v>0% a 69,99%</v>
      </c>
      <c r="AA285" s="28">
        <v>1482463858.03</v>
      </c>
      <c r="AB285" s="28">
        <v>610739301.38</v>
      </c>
      <c r="AC285" s="25">
        <f t="shared" si="43"/>
        <v>0.4119758455302866</v>
      </c>
      <c r="AD285" s="26">
        <f t="shared" si="44"/>
        <v>0.4119758455302866</v>
      </c>
      <c r="AE285" s="24" t="str">
        <f t="shared" si="45"/>
        <v>34,7% a 42,1%</v>
      </c>
      <c r="AF285" s="23" t="str">
        <f t="shared" si="37"/>
        <v>176000112000190</v>
      </c>
      <c r="AG285" s="28">
        <v>1482463858.0300004</v>
      </c>
      <c r="AH285" s="28">
        <v>610739301.37999988</v>
      </c>
      <c r="AI285" s="18" t="s">
        <v>1138</v>
      </c>
      <c r="AJ285" s="18" t="s">
        <v>1227</v>
      </c>
      <c r="AK285" s="20" t="s">
        <v>1340</v>
      </c>
      <c r="AL285" s="20" t="s">
        <v>1498</v>
      </c>
      <c r="AM285" s="29">
        <v>2021</v>
      </c>
    </row>
    <row r="286" spans="1:39" s="30" customFormat="1" ht="76.5" x14ac:dyDescent="0.2">
      <c r="A286" s="20" t="s">
        <v>1316</v>
      </c>
      <c r="B286" s="18" t="s">
        <v>1880</v>
      </c>
      <c r="C286" s="18" t="s">
        <v>1943</v>
      </c>
      <c r="D286" s="19" t="s">
        <v>1828</v>
      </c>
      <c r="E286" s="19" t="s">
        <v>1057</v>
      </c>
      <c r="F286" s="18" t="s">
        <v>508</v>
      </c>
      <c r="G286" s="31" t="s">
        <v>1934</v>
      </c>
      <c r="H286" s="19">
        <v>2</v>
      </c>
      <c r="I286" s="21">
        <v>5</v>
      </c>
      <c r="J286" s="22" t="s">
        <v>1844</v>
      </c>
      <c r="K286" s="18" t="s">
        <v>1599</v>
      </c>
      <c r="L286" s="18" t="s">
        <v>138</v>
      </c>
      <c r="M286" s="23">
        <v>22020</v>
      </c>
      <c r="N286" s="23">
        <v>56715</v>
      </c>
      <c r="O286" s="23">
        <v>5316</v>
      </c>
      <c r="P286" s="24">
        <f t="shared" si="38"/>
        <v>62031</v>
      </c>
      <c r="Q286" s="23">
        <v>5316</v>
      </c>
      <c r="R286" s="23">
        <v>5316</v>
      </c>
      <c r="S286" s="23">
        <v>72663</v>
      </c>
      <c r="T286" s="23">
        <v>59056</v>
      </c>
      <c r="U286" s="23">
        <v>5508</v>
      </c>
      <c r="V286" s="23">
        <v>64564</v>
      </c>
      <c r="W286" s="25">
        <f t="shared" si="39"/>
        <v>1.040834421498928</v>
      </c>
      <c r="X286" s="26">
        <f t="shared" si="40"/>
        <v>1.040834421498928</v>
      </c>
      <c r="Y286" s="27">
        <f t="shared" si="41"/>
        <v>1</v>
      </c>
      <c r="Z286" s="24" t="str">
        <f t="shared" si="42"/>
        <v>85% a 100%</v>
      </c>
      <c r="AA286" s="28">
        <v>619502.06000000006</v>
      </c>
      <c r="AB286" s="28">
        <v>297771.46000000002</v>
      </c>
      <c r="AC286" s="25">
        <f t="shared" si="43"/>
        <v>0.48066258246179194</v>
      </c>
      <c r="AD286" s="26">
        <f t="shared" si="44"/>
        <v>0.48066258246179194</v>
      </c>
      <c r="AE286" s="24" t="str">
        <f t="shared" si="45"/>
        <v>42,2% a 100%</v>
      </c>
      <c r="AF286" s="23" t="str">
        <f t="shared" si="37"/>
        <v>176815124000155</v>
      </c>
      <c r="AG286" s="28">
        <v>619502.05999999994</v>
      </c>
      <c r="AH286" s="28">
        <v>297771.45999999996</v>
      </c>
      <c r="AI286" s="18" t="s">
        <v>240</v>
      </c>
      <c r="AJ286" s="18" t="s">
        <v>1054</v>
      </c>
      <c r="AK286" s="20" t="s">
        <v>1001</v>
      </c>
      <c r="AL286" s="20" t="s">
        <v>1334</v>
      </c>
      <c r="AM286" s="29">
        <v>2021</v>
      </c>
    </row>
    <row r="287" spans="1:39" s="30" customFormat="1" ht="63.75" x14ac:dyDescent="0.2">
      <c r="A287" s="20" t="s">
        <v>1316</v>
      </c>
      <c r="B287" s="18" t="s">
        <v>1880</v>
      </c>
      <c r="C287" s="18" t="s">
        <v>1943</v>
      </c>
      <c r="D287" s="19" t="s">
        <v>1828</v>
      </c>
      <c r="E287" s="19" t="s">
        <v>320</v>
      </c>
      <c r="F287" s="18" t="s">
        <v>1800</v>
      </c>
      <c r="G287" s="31" t="s">
        <v>1934</v>
      </c>
      <c r="H287" s="19">
        <v>3</v>
      </c>
      <c r="I287" s="21">
        <v>7</v>
      </c>
      <c r="J287" s="22" t="s">
        <v>1846</v>
      </c>
      <c r="K287" s="18" t="s">
        <v>811</v>
      </c>
      <c r="L287" s="18" t="s">
        <v>205</v>
      </c>
      <c r="M287" s="23">
        <v>0</v>
      </c>
      <c r="N287" s="23">
        <v>0</v>
      </c>
      <c r="O287" s="23">
        <v>5</v>
      </c>
      <c r="P287" s="24">
        <f t="shared" si="38"/>
        <v>5</v>
      </c>
      <c r="Q287" s="23">
        <v>15</v>
      </c>
      <c r="R287" s="23">
        <v>60</v>
      </c>
      <c r="S287" s="23">
        <v>80</v>
      </c>
      <c r="T287" s="23">
        <v>0</v>
      </c>
      <c r="U287" s="23">
        <v>5</v>
      </c>
      <c r="V287" s="23">
        <v>5</v>
      </c>
      <c r="W287" s="25">
        <f t="shared" si="39"/>
        <v>1</v>
      </c>
      <c r="X287" s="26">
        <f t="shared" si="40"/>
        <v>1</v>
      </c>
      <c r="Y287" s="27">
        <f t="shared" si="41"/>
        <v>1</v>
      </c>
      <c r="Z287" s="24" t="str">
        <f t="shared" si="42"/>
        <v>85% a 100%</v>
      </c>
      <c r="AA287" s="28">
        <v>981374.01</v>
      </c>
      <c r="AB287" s="28">
        <v>463897.04</v>
      </c>
      <c r="AC287" s="25">
        <f t="shared" si="43"/>
        <v>0.47270157480530789</v>
      </c>
      <c r="AD287" s="26">
        <f t="shared" si="44"/>
        <v>0.47270157480530789</v>
      </c>
      <c r="AE287" s="24" t="str">
        <f t="shared" si="45"/>
        <v>42,2% a 100%</v>
      </c>
      <c r="AF287" s="23" t="str">
        <f t="shared" si="37"/>
        <v>176815124000156</v>
      </c>
      <c r="AG287" s="28">
        <v>981374.01</v>
      </c>
      <c r="AH287" s="28">
        <v>463897.04</v>
      </c>
      <c r="AI287" s="18" t="s">
        <v>391</v>
      </c>
      <c r="AJ287" s="18" t="s">
        <v>1339</v>
      </c>
      <c r="AK287" s="20" t="s">
        <v>1001</v>
      </c>
      <c r="AL287" s="20" t="s">
        <v>1334</v>
      </c>
      <c r="AM287" s="29">
        <v>2021</v>
      </c>
    </row>
    <row r="288" spans="1:39" s="30" customFormat="1" ht="63.75" x14ac:dyDescent="0.2">
      <c r="A288" s="20" t="s">
        <v>1316</v>
      </c>
      <c r="B288" s="18" t="s">
        <v>1880</v>
      </c>
      <c r="C288" s="18" t="s">
        <v>1943</v>
      </c>
      <c r="D288" s="19" t="s">
        <v>1828</v>
      </c>
      <c r="E288" s="19" t="s">
        <v>1318</v>
      </c>
      <c r="F288" s="18" t="s">
        <v>1616</v>
      </c>
      <c r="G288" s="31" t="s">
        <v>1934</v>
      </c>
      <c r="H288" s="19">
        <v>2</v>
      </c>
      <c r="I288" s="21">
        <v>5</v>
      </c>
      <c r="J288" s="22" t="s">
        <v>1844</v>
      </c>
      <c r="K288" s="18" t="s">
        <v>520</v>
      </c>
      <c r="L288" s="18" t="s">
        <v>205</v>
      </c>
      <c r="M288" s="23">
        <v>60</v>
      </c>
      <c r="N288" s="23">
        <v>0</v>
      </c>
      <c r="O288" s="23">
        <v>65</v>
      </c>
      <c r="P288" s="24">
        <f t="shared" si="38"/>
        <v>65</v>
      </c>
      <c r="Q288" s="23">
        <v>0</v>
      </c>
      <c r="R288" s="23">
        <v>5</v>
      </c>
      <c r="S288" s="23">
        <v>70</v>
      </c>
      <c r="T288" s="23">
        <v>0</v>
      </c>
      <c r="U288" s="23">
        <v>60.74</v>
      </c>
      <c r="V288" s="23">
        <v>60.74</v>
      </c>
      <c r="W288" s="25">
        <f t="shared" si="39"/>
        <v>0.93446153846153845</v>
      </c>
      <c r="X288" s="26">
        <f t="shared" si="40"/>
        <v>0.93446153846153845</v>
      </c>
      <c r="Y288" s="27">
        <f t="shared" si="41"/>
        <v>0.93446153846153845</v>
      </c>
      <c r="Z288" s="24" t="str">
        <f t="shared" si="42"/>
        <v>85% a 100%</v>
      </c>
      <c r="AA288" s="28">
        <v>797299.24</v>
      </c>
      <c r="AB288" s="28">
        <v>495518.38</v>
      </c>
      <c r="AC288" s="25">
        <f t="shared" si="43"/>
        <v>0.62149611480878875</v>
      </c>
      <c r="AD288" s="26">
        <f t="shared" si="44"/>
        <v>0.62149611480878875</v>
      </c>
      <c r="AE288" s="24" t="str">
        <f t="shared" si="45"/>
        <v>42,2% a 100%</v>
      </c>
      <c r="AF288" s="23" t="str">
        <f t="shared" si="37"/>
        <v>176815124000157</v>
      </c>
      <c r="AG288" s="28">
        <v>797299.24000000011</v>
      </c>
      <c r="AH288" s="28">
        <v>495518.38</v>
      </c>
      <c r="AI288" s="18" t="s">
        <v>712</v>
      </c>
      <c r="AJ288" s="18" t="s">
        <v>415</v>
      </c>
      <c r="AK288" s="20" t="s">
        <v>1001</v>
      </c>
      <c r="AL288" s="20" t="s">
        <v>1334</v>
      </c>
      <c r="AM288" s="29">
        <v>2021</v>
      </c>
    </row>
    <row r="289" spans="1:39" s="30" customFormat="1" ht="63.75" x14ac:dyDescent="0.2">
      <c r="A289" s="20" t="s">
        <v>1187</v>
      </c>
      <c r="B289" s="18" t="s">
        <v>306</v>
      </c>
      <c r="C289" s="18" t="s">
        <v>1943</v>
      </c>
      <c r="D289" s="19" t="s">
        <v>1828</v>
      </c>
      <c r="E289" s="19" t="s">
        <v>320</v>
      </c>
      <c r="F289" s="18" t="s">
        <v>1459</v>
      </c>
      <c r="G289" s="31" t="s">
        <v>1934</v>
      </c>
      <c r="H289" s="19">
        <v>2</v>
      </c>
      <c r="I289" s="21">
        <v>5</v>
      </c>
      <c r="J289" s="22" t="s">
        <v>1844</v>
      </c>
      <c r="K289" s="18" t="s">
        <v>1129</v>
      </c>
      <c r="L289" s="18" t="s">
        <v>343</v>
      </c>
      <c r="M289" s="23">
        <v>92.62</v>
      </c>
      <c r="N289" s="23">
        <v>25</v>
      </c>
      <c r="O289" s="23">
        <v>25</v>
      </c>
      <c r="P289" s="24">
        <f t="shared" si="38"/>
        <v>50</v>
      </c>
      <c r="Q289" s="23">
        <v>25</v>
      </c>
      <c r="R289" s="23">
        <v>25</v>
      </c>
      <c r="S289" s="23">
        <v>100</v>
      </c>
      <c r="T289" s="23">
        <v>22</v>
      </c>
      <c r="U289" s="23">
        <v>22.72</v>
      </c>
      <c r="V289" s="23">
        <v>44.72</v>
      </c>
      <c r="W289" s="25">
        <f t="shared" si="39"/>
        <v>0.89439999999999997</v>
      </c>
      <c r="X289" s="26">
        <f t="shared" si="40"/>
        <v>0.89439999999999997</v>
      </c>
      <c r="Y289" s="27">
        <f t="shared" si="41"/>
        <v>0.89439999999999997</v>
      </c>
      <c r="Z289" s="24" t="str">
        <f t="shared" si="42"/>
        <v>85% a 100%</v>
      </c>
      <c r="AA289" s="28">
        <v>3481344.89</v>
      </c>
      <c r="AB289" s="28">
        <v>1557018.46</v>
      </c>
      <c r="AC289" s="25">
        <f t="shared" si="43"/>
        <v>0.44724625373155713</v>
      </c>
      <c r="AD289" s="26">
        <f t="shared" si="44"/>
        <v>0.44724625373155713</v>
      </c>
      <c r="AE289" s="24" t="str">
        <f t="shared" si="45"/>
        <v>42,2% a 100%</v>
      </c>
      <c r="AF289" s="23" t="str">
        <f t="shared" si="37"/>
        <v>176000171000156</v>
      </c>
      <c r="AG289" s="28">
        <v>3481344.890000002</v>
      </c>
      <c r="AH289" s="28">
        <v>1557018.4599999993</v>
      </c>
      <c r="AI289" s="18" t="s">
        <v>1268</v>
      </c>
      <c r="AJ289" s="18" t="s">
        <v>1268</v>
      </c>
      <c r="AK289" s="20" t="s">
        <v>1548</v>
      </c>
      <c r="AL289" s="20" t="s">
        <v>185</v>
      </c>
      <c r="AM289" s="29">
        <v>2021</v>
      </c>
    </row>
    <row r="290" spans="1:39" s="30" customFormat="1" ht="63.75" x14ac:dyDescent="0.2">
      <c r="A290" s="20" t="s">
        <v>1187</v>
      </c>
      <c r="B290" s="18" t="s">
        <v>306</v>
      </c>
      <c r="C290" s="18" t="s">
        <v>1943</v>
      </c>
      <c r="D290" s="19" t="s">
        <v>1828</v>
      </c>
      <c r="E290" s="19" t="s">
        <v>1318</v>
      </c>
      <c r="F290" s="18" t="s">
        <v>711</v>
      </c>
      <c r="G290" s="31" t="s">
        <v>1934</v>
      </c>
      <c r="H290" s="19">
        <v>2</v>
      </c>
      <c r="I290" s="21">
        <v>5</v>
      </c>
      <c r="J290" s="22" t="s">
        <v>1844</v>
      </c>
      <c r="K290" s="18" t="s">
        <v>1086</v>
      </c>
      <c r="L290" s="18" t="s">
        <v>343</v>
      </c>
      <c r="M290" s="23">
        <v>92.62</v>
      </c>
      <c r="N290" s="23">
        <v>25</v>
      </c>
      <c r="O290" s="23">
        <v>25</v>
      </c>
      <c r="P290" s="24">
        <f t="shared" si="38"/>
        <v>50</v>
      </c>
      <c r="Q290" s="23">
        <v>25</v>
      </c>
      <c r="R290" s="23">
        <v>25</v>
      </c>
      <c r="S290" s="23">
        <v>100</v>
      </c>
      <c r="T290" s="23">
        <v>23</v>
      </c>
      <c r="U290" s="23">
        <v>22.82</v>
      </c>
      <c r="V290" s="23">
        <v>45.82</v>
      </c>
      <c r="W290" s="25">
        <f t="shared" si="39"/>
        <v>0.91639999999999999</v>
      </c>
      <c r="X290" s="26">
        <f t="shared" si="40"/>
        <v>0.91639999999999999</v>
      </c>
      <c r="Y290" s="27">
        <f t="shared" si="41"/>
        <v>0.91639999999999999</v>
      </c>
      <c r="Z290" s="24" t="str">
        <f t="shared" si="42"/>
        <v>85% a 100%</v>
      </c>
      <c r="AA290" s="28">
        <v>2492452.33</v>
      </c>
      <c r="AB290" s="28">
        <v>1142110.8999999999</v>
      </c>
      <c r="AC290" s="25">
        <f t="shared" si="43"/>
        <v>0.45822778082981425</v>
      </c>
      <c r="AD290" s="26">
        <f t="shared" si="44"/>
        <v>0.45822778082981425</v>
      </c>
      <c r="AE290" s="24" t="str">
        <f t="shared" si="45"/>
        <v>42,2% a 100%</v>
      </c>
      <c r="AF290" s="23" t="str">
        <f t="shared" si="37"/>
        <v>176000171000157</v>
      </c>
      <c r="AG290" s="28">
        <v>2492452.33</v>
      </c>
      <c r="AH290" s="28">
        <v>1142110.8999999997</v>
      </c>
      <c r="AI290" s="18" t="s">
        <v>914</v>
      </c>
      <c r="AJ290" s="18" t="s">
        <v>914</v>
      </c>
      <c r="AK290" s="20" t="s">
        <v>1548</v>
      </c>
      <c r="AL290" s="20" t="s">
        <v>185</v>
      </c>
      <c r="AM290" s="29">
        <v>2021</v>
      </c>
    </row>
    <row r="291" spans="1:39" s="30" customFormat="1" ht="89.25" x14ac:dyDescent="0.2">
      <c r="A291" s="20" t="s">
        <v>1187</v>
      </c>
      <c r="B291" s="18" t="s">
        <v>306</v>
      </c>
      <c r="C291" s="18" t="s">
        <v>1943</v>
      </c>
      <c r="D291" s="19" t="s">
        <v>1828</v>
      </c>
      <c r="E291" s="19" t="s">
        <v>279</v>
      </c>
      <c r="F291" s="18" t="s">
        <v>348</v>
      </c>
      <c r="G291" s="31" t="s">
        <v>1934</v>
      </c>
      <c r="H291" s="19">
        <v>2</v>
      </c>
      <c r="I291" s="21">
        <v>5</v>
      </c>
      <c r="J291" s="22" t="s">
        <v>1844</v>
      </c>
      <c r="K291" s="18" t="s">
        <v>103</v>
      </c>
      <c r="L291" s="18" t="s">
        <v>592</v>
      </c>
      <c r="M291" s="23">
        <v>82.26</v>
      </c>
      <c r="N291" s="23">
        <v>25</v>
      </c>
      <c r="O291" s="23">
        <v>25</v>
      </c>
      <c r="P291" s="24">
        <f t="shared" si="38"/>
        <v>50</v>
      </c>
      <c r="Q291" s="23">
        <v>25</v>
      </c>
      <c r="R291" s="23">
        <v>25</v>
      </c>
      <c r="S291" s="23">
        <v>100</v>
      </c>
      <c r="T291" s="23">
        <v>24</v>
      </c>
      <c r="U291" s="23">
        <v>0</v>
      </c>
      <c r="V291" s="23">
        <v>24</v>
      </c>
      <c r="W291" s="25">
        <f t="shared" si="39"/>
        <v>0.48</v>
      </c>
      <c r="X291" s="26">
        <f t="shared" si="40"/>
        <v>0.48</v>
      </c>
      <c r="Y291" s="27">
        <f t="shared" si="41"/>
        <v>0.48</v>
      </c>
      <c r="Z291" s="24" t="str">
        <f t="shared" si="42"/>
        <v>0% a 69,99%</v>
      </c>
      <c r="AA291" s="28">
        <v>161609.67000000001</v>
      </c>
      <c r="AB291" s="28">
        <v>66628.45</v>
      </c>
      <c r="AC291" s="25">
        <f t="shared" si="43"/>
        <v>0.41228009437801583</v>
      </c>
      <c r="AD291" s="26">
        <f t="shared" si="44"/>
        <v>0.41228009437801583</v>
      </c>
      <c r="AE291" s="24" t="str">
        <f t="shared" si="45"/>
        <v>34,7% a 42,1%</v>
      </c>
      <c r="AF291" s="23" t="str">
        <f t="shared" si="37"/>
        <v>176000171000158</v>
      </c>
      <c r="AG291" s="28">
        <v>161609.66999999998</v>
      </c>
      <c r="AH291" s="28">
        <v>66628.450000000012</v>
      </c>
      <c r="AI291" s="18" t="s">
        <v>1095</v>
      </c>
      <c r="AJ291" s="18" t="s">
        <v>1095</v>
      </c>
      <c r="AK291" s="20" t="s">
        <v>1548</v>
      </c>
      <c r="AL291" s="20" t="s">
        <v>185</v>
      </c>
      <c r="AM291" s="29">
        <v>2021</v>
      </c>
    </row>
    <row r="292" spans="1:39" s="30" customFormat="1" ht="76.5" x14ac:dyDescent="0.2">
      <c r="A292" s="20" t="s">
        <v>777</v>
      </c>
      <c r="B292" s="18" t="s">
        <v>1881</v>
      </c>
      <c r="C292" s="18" t="s">
        <v>1943</v>
      </c>
      <c r="D292" s="19" t="s">
        <v>1828</v>
      </c>
      <c r="E292" s="19" t="s">
        <v>320</v>
      </c>
      <c r="F292" s="18" t="s">
        <v>1306</v>
      </c>
      <c r="G292" s="31" t="s">
        <v>1934</v>
      </c>
      <c r="H292" s="19">
        <v>1</v>
      </c>
      <c r="I292" s="21">
        <v>3</v>
      </c>
      <c r="J292" s="22" t="s">
        <v>1842</v>
      </c>
      <c r="K292" s="18" t="s">
        <v>1188</v>
      </c>
      <c r="L292" s="18" t="s">
        <v>205</v>
      </c>
      <c r="M292" s="23">
        <v>51</v>
      </c>
      <c r="N292" s="23">
        <v>0.22</v>
      </c>
      <c r="O292" s="23">
        <v>31.78</v>
      </c>
      <c r="P292" s="24">
        <f t="shared" si="38"/>
        <v>32</v>
      </c>
      <c r="Q292" s="23">
        <v>42</v>
      </c>
      <c r="R292" s="23">
        <v>26</v>
      </c>
      <c r="S292" s="23">
        <v>100</v>
      </c>
      <c r="T292" s="23">
        <v>0.23</v>
      </c>
      <c r="U292" s="23">
        <v>29.81</v>
      </c>
      <c r="V292" s="23">
        <v>30.04</v>
      </c>
      <c r="W292" s="25">
        <f t="shared" si="39"/>
        <v>0.93874999999999997</v>
      </c>
      <c r="X292" s="26">
        <f t="shared" si="40"/>
        <v>0.93874999999999997</v>
      </c>
      <c r="Y292" s="27">
        <f t="shared" si="41"/>
        <v>0.93874999999999997</v>
      </c>
      <c r="Z292" s="24" t="str">
        <f t="shared" si="42"/>
        <v>85% a 100%</v>
      </c>
      <c r="AA292" s="28">
        <v>51334.69</v>
      </c>
      <c r="AB292" s="28">
        <v>15300.75</v>
      </c>
      <c r="AC292" s="25">
        <f t="shared" si="43"/>
        <v>0.29805868117641304</v>
      </c>
      <c r="AD292" s="26">
        <f t="shared" si="44"/>
        <v>0.29805868117641304</v>
      </c>
      <c r="AE292" s="24" t="str">
        <f t="shared" si="45"/>
        <v>0% a 34,69%</v>
      </c>
      <c r="AF292" s="23" t="str">
        <f t="shared" si="37"/>
        <v>176819286000156</v>
      </c>
      <c r="AG292" s="28">
        <v>51334.69</v>
      </c>
      <c r="AH292" s="28">
        <v>15300.75</v>
      </c>
      <c r="AI292" s="18" t="s">
        <v>378</v>
      </c>
      <c r="AJ292" s="18" t="s">
        <v>899</v>
      </c>
      <c r="AK292" s="20" t="s">
        <v>342</v>
      </c>
      <c r="AL292" s="20" t="s">
        <v>905</v>
      </c>
      <c r="AM292" s="29">
        <v>2021</v>
      </c>
    </row>
    <row r="293" spans="1:39" s="30" customFormat="1" ht="51" x14ac:dyDescent="0.2">
      <c r="A293" s="20" t="s">
        <v>777</v>
      </c>
      <c r="B293" s="18" t="s">
        <v>1881</v>
      </c>
      <c r="C293" s="18" t="s">
        <v>1943</v>
      </c>
      <c r="D293" s="19" t="s">
        <v>1828</v>
      </c>
      <c r="E293" s="19" t="s">
        <v>1318</v>
      </c>
      <c r="F293" s="18" t="s">
        <v>1631</v>
      </c>
      <c r="G293" s="31" t="s">
        <v>1934</v>
      </c>
      <c r="H293" s="19">
        <v>1</v>
      </c>
      <c r="I293" s="21">
        <v>3</v>
      </c>
      <c r="J293" s="22" t="s">
        <v>1842</v>
      </c>
      <c r="K293" s="18" t="s">
        <v>841</v>
      </c>
      <c r="L293" s="18" t="s">
        <v>205</v>
      </c>
      <c r="M293" s="23">
        <v>71</v>
      </c>
      <c r="N293" s="23">
        <v>18.399999999999999</v>
      </c>
      <c r="O293" s="23">
        <v>34</v>
      </c>
      <c r="P293" s="24">
        <f t="shared" si="38"/>
        <v>52.4</v>
      </c>
      <c r="Q293" s="23">
        <v>24.52</v>
      </c>
      <c r="R293" s="23">
        <v>23.08</v>
      </c>
      <c r="S293" s="23">
        <v>100</v>
      </c>
      <c r="T293" s="23">
        <v>18.43</v>
      </c>
      <c r="U293" s="23">
        <v>57.53</v>
      </c>
      <c r="V293" s="23">
        <v>75.959999999999994</v>
      </c>
      <c r="W293" s="25">
        <f t="shared" si="39"/>
        <v>1.449618320610687</v>
      </c>
      <c r="X293" s="26">
        <f t="shared" si="40"/>
        <v>1.449618320610687</v>
      </c>
      <c r="Y293" s="27">
        <f t="shared" si="41"/>
        <v>1</v>
      </c>
      <c r="Z293" s="24" t="str">
        <f t="shared" si="42"/>
        <v>85% a 100%</v>
      </c>
      <c r="AA293" s="28">
        <v>144881.94</v>
      </c>
      <c r="AB293" s="28">
        <v>83345.83</v>
      </c>
      <c r="AC293" s="25">
        <f t="shared" si="43"/>
        <v>0.57526721411930293</v>
      </c>
      <c r="AD293" s="26">
        <f t="shared" si="44"/>
        <v>0.57526721411930293</v>
      </c>
      <c r="AE293" s="24" t="str">
        <f t="shared" si="45"/>
        <v>42,2% a 100%</v>
      </c>
      <c r="AF293" s="23" t="str">
        <f t="shared" si="37"/>
        <v>176819286000157</v>
      </c>
      <c r="AG293" s="28">
        <v>144881.94</v>
      </c>
      <c r="AH293" s="28">
        <v>83345.83</v>
      </c>
      <c r="AI293" s="18" t="s">
        <v>1403</v>
      </c>
      <c r="AJ293" s="18" t="s">
        <v>571</v>
      </c>
      <c r="AK293" s="20" t="s">
        <v>342</v>
      </c>
      <c r="AL293" s="20" t="s">
        <v>905</v>
      </c>
      <c r="AM293" s="29">
        <v>2021</v>
      </c>
    </row>
    <row r="294" spans="1:39" s="30" customFormat="1" ht="76.5" x14ac:dyDescent="0.2">
      <c r="A294" s="20" t="s">
        <v>1708</v>
      </c>
      <c r="B294" s="18" t="s">
        <v>60</v>
      </c>
      <c r="C294" s="18" t="s">
        <v>1827</v>
      </c>
      <c r="D294" s="19" t="s">
        <v>1828</v>
      </c>
      <c r="E294" s="19" t="s">
        <v>1057</v>
      </c>
      <c r="F294" s="18" t="s">
        <v>213</v>
      </c>
      <c r="G294" s="31" t="s">
        <v>1934</v>
      </c>
      <c r="H294" s="19">
        <v>1</v>
      </c>
      <c r="I294" s="21">
        <v>1</v>
      </c>
      <c r="J294" s="22" t="s">
        <v>1840</v>
      </c>
      <c r="K294" s="18" t="s">
        <v>776</v>
      </c>
      <c r="L294" s="18" t="s">
        <v>205</v>
      </c>
      <c r="M294" s="23">
        <v>100</v>
      </c>
      <c r="N294" s="23">
        <v>11</v>
      </c>
      <c r="O294" s="23">
        <v>25</v>
      </c>
      <c r="P294" s="24">
        <f t="shared" si="38"/>
        <v>36</v>
      </c>
      <c r="Q294" s="23">
        <v>39</v>
      </c>
      <c r="R294" s="23">
        <v>25</v>
      </c>
      <c r="S294" s="23">
        <v>100</v>
      </c>
      <c r="T294" s="23">
        <v>10.87</v>
      </c>
      <c r="U294" s="23">
        <v>25</v>
      </c>
      <c r="V294" s="23">
        <v>35.869999999999997</v>
      </c>
      <c r="W294" s="25">
        <f t="shared" si="39"/>
        <v>0.99638888888888877</v>
      </c>
      <c r="X294" s="26">
        <f t="shared" si="40"/>
        <v>0.99638888888888877</v>
      </c>
      <c r="Y294" s="27">
        <f t="shared" si="41"/>
        <v>0.99638888888888877</v>
      </c>
      <c r="Z294" s="24" t="str">
        <f t="shared" si="42"/>
        <v>85% a 100%</v>
      </c>
      <c r="AA294" s="28">
        <v>43701903.68</v>
      </c>
      <c r="AB294" s="28">
        <v>21555059.649999999</v>
      </c>
      <c r="AC294" s="25">
        <f t="shared" si="43"/>
        <v>0.4932293066186173</v>
      </c>
      <c r="AD294" s="26">
        <f t="shared" si="44"/>
        <v>0.4932293066186173</v>
      </c>
      <c r="AE294" s="24" t="str">
        <f t="shared" si="45"/>
        <v>42,2% a 100%</v>
      </c>
      <c r="AF294" s="23" t="str">
        <f t="shared" si="37"/>
        <v>176000635000155</v>
      </c>
      <c r="AG294" s="28">
        <v>43701903.680000015</v>
      </c>
      <c r="AH294" s="28">
        <v>21555059.649999995</v>
      </c>
      <c r="AI294" s="18" t="s">
        <v>834</v>
      </c>
      <c r="AJ294" s="18" t="s">
        <v>1561</v>
      </c>
      <c r="AK294" s="20" t="s">
        <v>440</v>
      </c>
      <c r="AL294" s="20" t="s">
        <v>1640</v>
      </c>
      <c r="AM294" s="29">
        <v>2021</v>
      </c>
    </row>
    <row r="295" spans="1:39" s="30" customFormat="1" ht="51" x14ac:dyDescent="0.2">
      <c r="A295" s="20" t="s">
        <v>1708</v>
      </c>
      <c r="B295" s="18" t="s">
        <v>60</v>
      </c>
      <c r="C295" s="18" t="s">
        <v>1827</v>
      </c>
      <c r="D295" s="19" t="s">
        <v>1828</v>
      </c>
      <c r="E295" s="19" t="s">
        <v>320</v>
      </c>
      <c r="F295" s="18" t="s">
        <v>75</v>
      </c>
      <c r="G295" s="31" t="s">
        <v>1934</v>
      </c>
      <c r="H295" s="19">
        <v>1</v>
      </c>
      <c r="I295" s="21">
        <v>1</v>
      </c>
      <c r="J295" s="22" t="s">
        <v>1840</v>
      </c>
      <c r="K295" s="18" t="s">
        <v>843</v>
      </c>
      <c r="L295" s="18" t="s">
        <v>205</v>
      </c>
      <c r="M295" s="23">
        <v>100</v>
      </c>
      <c r="N295" s="23">
        <v>5</v>
      </c>
      <c r="O295" s="23">
        <v>45</v>
      </c>
      <c r="P295" s="24">
        <f t="shared" si="38"/>
        <v>50</v>
      </c>
      <c r="Q295" s="23">
        <v>25</v>
      </c>
      <c r="R295" s="23">
        <v>25</v>
      </c>
      <c r="S295" s="23">
        <v>100</v>
      </c>
      <c r="T295" s="23">
        <v>4.78</v>
      </c>
      <c r="U295" s="23">
        <v>45</v>
      </c>
      <c r="V295" s="23">
        <v>49.78</v>
      </c>
      <c r="W295" s="25">
        <f t="shared" si="39"/>
        <v>0.99560000000000004</v>
      </c>
      <c r="X295" s="26">
        <f t="shared" si="40"/>
        <v>0.99560000000000004</v>
      </c>
      <c r="Y295" s="27">
        <f t="shared" si="41"/>
        <v>0.99560000000000004</v>
      </c>
      <c r="Z295" s="24" t="str">
        <f t="shared" si="42"/>
        <v>85% a 100%</v>
      </c>
      <c r="AA295" s="28">
        <v>7501138.2599999998</v>
      </c>
      <c r="AB295" s="28">
        <v>3909128.04</v>
      </c>
      <c r="AC295" s="25">
        <f t="shared" si="43"/>
        <v>0.52113797993106181</v>
      </c>
      <c r="AD295" s="26">
        <f t="shared" si="44"/>
        <v>0.52113797993106181</v>
      </c>
      <c r="AE295" s="24" t="str">
        <f t="shared" si="45"/>
        <v>42,2% a 100%</v>
      </c>
      <c r="AF295" s="23" t="str">
        <f t="shared" si="37"/>
        <v>176000635000156</v>
      </c>
      <c r="AG295" s="28">
        <v>7501138.2599999998</v>
      </c>
      <c r="AH295" s="28">
        <v>3909128.04</v>
      </c>
      <c r="AI295" s="18" t="s">
        <v>1584</v>
      </c>
      <c r="AJ295" s="18" t="s">
        <v>335</v>
      </c>
      <c r="AK295" s="20" t="s">
        <v>440</v>
      </c>
      <c r="AL295" s="20" t="s">
        <v>1640</v>
      </c>
      <c r="AM295" s="29">
        <v>2021</v>
      </c>
    </row>
    <row r="296" spans="1:39" s="30" customFormat="1" ht="63.75" x14ac:dyDescent="0.2">
      <c r="A296" s="20" t="s">
        <v>1478</v>
      </c>
      <c r="B296" s="18" t="s">
        <v>1622</v>
      </c>
      <c r="C296" s="18" t="s">
        <v>1829</v>
      </c>
      <c r="D296" s="19" t="s">
        <v>1828</v>
      </c>
      <c r="E296" s="19" t="s">
        <v>1057</v>
      </c>
      <c r="F296" s="18" t="s">
        <v>1253</v>
      </c>
      <c r="G296" s="31" t="s">
        <v>1934</v>
      </c>
      <c r="H296" s="19">
        <v>1</v>
      </c>
      <c r="I296" s="21">
        <v>1</v>
      </c>
      <c r="J296" s="22" t="s">
        <v>1840</v>
      </c>
      <c r="K296" s="18" t="s">
        <v>829</v>
      </c>
      <c r="L296" s="18" t="s">
        <v>205</v>
      </c>
      <c r="M296" s="23">
        <v>100</v>
      </c>
      <c r="N296" s="23">
        <v>25</v>
      </c>
      <c r="O296" s="23">
        <v>25</v>
      </c>
      <c r="P296" s="24">
        <f t="shared" si="38"/>
        <v>50</v>
      </c>
      <c r="Q296" s="23">
        <v>25</v>
      </c>
      <c r="R296" s="23">
        <v>25</v>
      </c>
      <c r="S296" s="23">
        <v>100</v>
      </c>
      <c r="T296" s="23">
        <v>25</v>
      </c>
      <c r="U296" s="23">
        <v>30.86</v>
      </c>
      <c r="V296" s="23">
        <v>55.86</v>
      </c>
      <c r="W296" s="25">
        <f t="shared" si="39"/>
        <v>1.1172</v>
      </c>
      <c r="X296" s="26">
        <f t="shared" si="40"/>
        <v>1.1172</v>
      </c>
      <c r="Y296" s="27">
        <f t="shared" si="41"/>
        <v>1</v>
      </c>
      <c r="Z296" s="24" t="str">
        <f t="shared" si="42"/>
        <v>85% a 100%</v>
      </c>
      <c r="AA296" s="28">
        <v>6327696.2199999997</v>
      </c>
      <c r="AB296" s="28">
        <v>6327696.2199999997</v>
      </c>
      <c r="AC296" s="25">
        <f t="shared" si="43"/>
        <v>1</v>
      </c>
      <c r="AD296" s="26">
        <f t="shared" si="44"/>
        <v>1</v>
      </c>
      <c r="AE296" s="24" t="str">
        <f t="shared" si="45"/>
        <v>42,2% a 100%</v>
      </c>
      <c r="AF296" s="23" t="str">
        <f t="shared" si="37"/>
        <v>176815094000155</v>
      </c>
      <c r="AG296" s="28">
        <v>0</v>
      </c>
      <c r="AH296" s="28">
        <v>0</v>
      </c>
      <c r="AI296" s="18" t="s">
        <v>578</v>
      </c>
      <c r="AJ296" s="18" t="s">
        <v>199</v>
      </c>
      <c r="AK296" s="20" t="s">
        <v>296</v>
      </c>
      <c r="AL296" s="20" t="s">
        <v>591</v>
      </c>
      <c r="AM296" s="29">
        <v>2021</v>
      </c>
    </row>
    <row r="297" spans="1:39" s="30" customFormat="1" ht="127.5" x14ac:dyDescent="0.2">
      <c r="A297" s="20" t="s">
        <v>1738</v>
      </c>
      <c r="B297" s="18" t="s">
        <v>386</v>
      </c>
      <c r="C297" s="18" t="s">
        <v>1943</v>
      </c>
      <c r="D297" s="19" t="s">
        <v>1828</v>
      </c>
      <c r="E297" s="19" t="s">
        <v>1057</v>
      </c>
      <c r="F297" s="18" t="s">
        <v>881</v>
      </c>
      <c r="G297" s="31" t="s">
        <v>1934</v>
      </c>
      <c r="H297" s="19">
        <v>2</v>
      </c>
      <c r="I297" s="21">
        <v>5</v>
      </c>
      <c r="J297" s="22" t="s">
        <v>1844</v>
      </c>
      <c r="K297" s="18" t="s">
        <v>873</v>
      </c>
      <c r="L297" s="18" t="s">
        <v>1641</v>
      </c>
      <c r="M297" s="23">
        <v>1</v>
      </c>
      <c r="N297" s="23">
        <v>0</v>
      </c>
      <c r="O297" s="23">
        <v>1</v>
      </c>
      <c r="P297" s="24">
        <f t="shared" si="38"/>
        <v>1</v>
      </c>
      <c r="Q297" s="23">
        <v>0</v>
      </c>
      <c r="R297" s="23">
        <v>1</v>
      </c>
      <c r="S297" s="23">
        <v>2</v>
      </c>
      <c r="T297" s="23">
        <v>0</v>
      </c>
      <c r="U297" s="23">
        <v>1</v>
      </c>
      <c r="V297" s="23">
        <v>1</v>
      </c>
      <c r="W297" s="25">
        <f t="shared" si="39"/>
        <v>1</v>
      </c>
      <c r="X297" s="26">
        <f t="shared" si="40"/>
        <v>1</v>
      </c>
      <c r="Y297" s="27">
        <f t="shared" si="41"/>
        <v>1</v>
      </c>
      <c r="Z297" s="24" t="str">
        <f t="shared" si="42"/>
        <v>85% a 100%</v>
      </c>
      <c r="AA297" s="28">
        <v>4177174.41</v>
      </c>
      <c r="AB297" s="28">
        <v>1623601.14</v>
      </c>
      <c r="AC297" s="25">
        <f t="shared" si="43"/>
        <v>0.38868406741963157</v>
      </c>
      <c r="AD297" s="26">
        <f t="shared" si="44"/>
        <v>0.38868406741963157</v>
      </c>
      <c r="AE297" s="24" t="str">
        <f t="shared" si="45"/>
        <v>34,7% a 42,1%</v>
      </c>
      <c r="AF297" s="23" t="str">
        <f t="shared" si="37"/>
        <v>176818387000155</v>
      </c>
      <c r="AG297" s="28">
        <v>4177174.41</v>
      </c>
      <c r="AH297" s="28">
        <v>1623601.14</v>
      </c>
      <c r="AI297" s="18" t="s">
        <v>128</v>
      </c>
      <c r="AJ297" s="18" t="s">
        <v>471</v>
      </c>
      <c r="AK297" s="20" t="s">
        <v>791</v>
      </c>
      <c r="AL297" s="20" t="s">
        <v>671</v>
      </c>
      <c r="AM297" s="29">
        <v>2021</v>
      </c>
    </row>
    <row r="298" spans="1:39" s="30" customFormat="1" ht="51" x14ac:dyDescent="0.2">
      <c r="A298" s="20" t="s">
        <v>282</v>
      </c>
      <c r="B298" s="18" t="s">
        <v>997</v>
      </c>
      <c r="C298" s="18" t="s">
        <v>1832</v>
      </c>
      <c r="D298" s="19" t="s">
        <v>1828</v>
      </c>
      <c r="E298" s="19" t="s">
        <v>1057</v>
      </c>
      <c r="F298" s="18" t="s">
        <v>631</v>
      </c>
      <c r="G298" s="31" t="s">
        <v>1934</v>
      </c>
      <c r="H298" s="19">
        <v>3</v>
      </c>
      <c r="I298" s="21">
        <v>9</v>
      </c>
      <c r="J298" s="22" t="s">
        <v>1848</v>
      </c>
      <c r="K298" s="18" t="s">
        <v>398</v>
      </c>
      <c r="L298" s="18" t="s">
        <v>765</v>
      </c>
      <c r="M298" s="23">
        <v>12</v>
      </c>
      <c r="N298" s="23">
        <v>3</v>
      </c>
      <c r="O298" s="23">
        <v>3</v>
      </c>
      <c r="P298" s="24">
        <f t="shared" si="38"/>
        <v>6</v>
      </c>
      <c r="Q298" s="23">
        <v>3</v>
      </c>
      <c r="R298" s="23">
        <v>3</v>
      </c>
      <c r="S298" s="23">
        <v>12</v>
      </c>
      <c r="T298" s="23">
        <v>3</v>
      </c>
      <c r="U298" s="23">
        <v>3</v>
      </c>
      <c r="V298" s="23">
        <v>6</v>
      </c>
      <c r="W298" s="25">
        <f t="shared" si="39"/>
        <v>1</v>
      </c>
      <c r="X298" s="26">
        <f t="shared" si="40"/>
        <v>1</v>
      </c>
      <c r="Y298" s="27">
        <f t="shared" si="41"/>
        <v>1</v>
      </c>
      <c r="Z298" s="24" t="str">
        <f t="shared" si="42"/>
        <v>85% a 100%</v>
      </c>
      <c r="AA298" s="28">
        <v>983644.38</v>
      </c>
      <c r="AB298" s="28">
        <v>429552.5</v>
      </c>
      <c r="AC298" s="25">
        <f t="shared" si="43"/>
        <v>0.43669491610372441</v>
      </c>
      <c r="AD298" s="26">
        <f t="shared" si="44"/>
        <v>0.43669491610372441</v>
      </c>
      <c r="AE298" s="24" t="str">
        <f t="shared" si="45"/>
        <v>42,2% a 100%</v>
      </c>
      <c r="AF298" s="23" t="str">
        <f t="shared" si="37"/>
        <v>176811447000155</v>
      </c>
      <c r="AG298" s="28">
        <v>72239.62</v>
      </c>
      <c r="AH298" s="28">
        <v>46307.33</v>
      </c>
      <c r="AI298" s="18" t="s">
        <v>19</v>
      </c>
      <c r="AJ298" s="18" t="s">
        <v>828</v>
      </c>
      <c r="AK298" s="20" t="s">
        <v>501</v>
      </c>
      <c r="AL298" s="20" t="s">
        <v>917</v>
      </c>
      <c r="AM298" s="29">
        <v>2021</v>
      </c>
    </row>
    <row r="299" spans="1:39" s="30" customFormat="1" ht="63.75" x14ac:dyDescent="0.2">
      <c r="A299" s="20" t="s">
        <v>1471</v>
      </c>
      <c r="B299" s="18" t="s">
        <v>1066</v>
      </c>
      <c r="C299" s="18" t="s">
        <v>1943</v>
      </c>
      <c r="D299" s="19" t="s">
        <v>1830</v>
      </c>
      <c r="E299" s="19" t="s">
        <v>1057</v>
      </c>
      <c r="F299" s="18" t="s">
        <v>1025</v>
      </c>
      <c r="G299" s="31" t="s">
        <v>1934</v>
      </c>
      <c r="H299" s="19">
        <v>1</v>
      </c>
      <c r="I299" s="21">
        <v>3</v>
      </c>
      <c r="J299" s="22" t="s">
        <v>1842</v>
      </c>
      <c r="K299" s="18" t="s">
        <v>1062</v>
      </c>
      <c r="L299" s="18" t="s">
        <v>205</v>
      </c>
      <c r="M299" s="23">
        <v>85</v>
      </c>
      <c r="N299" s="23">
        <v>10</v>
      </c>
      <c r="O299" s="23">
        <v>20</v>
      </c>
      <c r="P299" s="24">
        <f t="shared" si="38"/>
        <v>30</v>
      </c>
      <c r="Q299" s="23">
        <v>30</v>
      </c>
      <c r="R299" s="23">
        <v>40</v>
      </c>
      <c r="S299" s="23">
        <v>100</v>
      </c>
      <c r="T299" s="23">
        <v>6.19</v>
      </c>
      <c r="U299" s="23">
        <v>17.98</v>
      </c>
      <c r="V299" s="23">
        <v>24.17</v>
      </c>
      <c r="W299" s="25">
        <f t="shared" si="39"/>
        <v>0.80566666666666675</v>
      </c>
      <c r="X299" s="26">
        <f t="shared" si="40"/>
        <v>0.80566666666666675</v>
      </c>
      <c r="Y299" s="27">
        <f t="shared" si="41"/>
        <v>0.80566666666666675</v>
      </c>
      <c r="Z299" s="24" t="str">
        <f t="shared" si="42"/>
        <v>70% a 84,99%</v>
      </c>
      <c r="AA299" s="28">
        <v>1211142.8600000001</v>
      </c>
      <c r="AB299" s="28">
        <v>292715.90999999997</v>
      </c>
      <c r="AC299" s="25">
        <f t="shared" si="43"/>
        <v>0.24168570006679471</v>
      </c>
      <c r="AD299" s="26">
        <f t="shared" si="44"/>
        <v>0.24168570006679471</v>
      </c>
      <c r="AE299" s="24" t="str">
        <f t="shared" si="45"/>
        <v>0% a 34,69%</v>
      </c>
      <c r="AF299" s="23" t="str">
        <f t="shared" si="37"/>
        <v>206000201000155</v>
      </c>
      <c r="AG299" s="28">
        <v>1211142.8599999999</v>
      </c>
      <c r="AH299" s="28">
        <v>292715.91000000003</v>
      </c>
      <c r="AI299" s="18" t="s">
        <v>29</v>
      </c>
      <c r="AJ299" s="18" t="s">
        <v>29</v>
      </c>
      <c r="AK299" s="20" t="s">
        <v>468</v>
      </c>
      <c r="AL299" s="20" t="s">
        <v>468</v>
      </c>
      <c r="AM299" s="29">
        <v>2021</v>
      </c>
    </row>
    <row r="300" spans="1:39" s="30" customFormat="1" ht="63.75" x14ac:dyDescent="0.2">
      <c r="A300" s="20" t="s">
        <v>1471</v>
      </c>
      <c r="B300" s="18" t="s">
        <v>1066</v>
      </c>
      <c r="C300" s="18" t="s">
        <v>1943</v>
      </c>
      <c r="D300" s="19" t="s">
        <v>1830</v>
      </c>
      <c r="E300" s="19" t="s">
        <v>320</v>
      </c>
      <c r="F300" s="18" t="s">
        <v>10</v>
      </c>
      <c r="G300" s="31" t="s">
        <v>1934</v>
      </c>
      <c r="H300" s="19">
        <v>1</v>
      </c>
      <c r="I300" s="21">
        <v>3</v>
      </c>
      <c r="J300" s="22" t="s">
        <v>1842</v>
      </c>
      <c r="K300" s="18" t="s">
        <v>1551</v>
      </c>
      <c r="L300" s="18" t="s">
        <v>205</v>
      </c>
      <c r="M300" s="23">
        <v>100</v>
      </c>
      <c r="N300" s="23">
        <v>5</v>
      </c>
      <c r="O300" s="23">
        <v>20</v>
      </c>
      <c r="P300" s="24">
        <f t="shared" si="38"/>
        <v>25</v>
      </c>
      <c r="Q300" s="23">
        <v>25</v>
      </c>
      <c r="R300" s="23">
        <v>50</v>
      </c>
      <c r="S300" s="23">
        <v>100</v>
      </c>
      <c r="T300" s="23">
        <v>1.79</v>
      </c>
      <c r="U300" s="23">
        <v>1.99</v>
      </c>
      <c r="V300" s="23">
        <v>3.78</v>
      </c>
      <c r="W300" s="25">
        <f t="shared" si="39"/>
        <v>0.1512</v>
      </c>
      <c r="X300" s="26">
        <f t="shared" si="40"/>
        <v>0.1512</v>
      </c>
      <c r="Y300" s="27">
        <f t="shared" si="41"/>
        <v>0.1512</v>
      </c>
      <c r="Z300" s="24" t="str">
        <f t="shared" si="42"/>
        <v>0% a 69,99%</v>
      </c>
      <c r="AA300" s="28">
        <v>42439.199999999997</v>
      </c>
      <c r="AB300" s="28">
        <v>1604.88</v>
      </c>
      <c r="AC300" s="25">
        <f t="shared" si="43"/>
        <v>3.7815981451111244E-2</v>
      </c>
      <c r="AD300" s="26">
        <f t="shared" si="44"/>
        <v>3.7815981451111244E-2</v>
      </c>
      <c r="AE300" s="24" t="str">
        <f t="shared" si="45"/>
        <v>0% a 34,69%</v>
      </c>
      <c r="AF300" s="23" t="str">
        <f t="shared" si="37"/>
        <v>206000201000156</v>
      </c>
      <c r="AG300" s="28">
        <v>42439.199999999997</v>
      </c>
      <c r="AH300" s="28">
        <v>1604.88</v>
      </c>
      <c r="AI300" s="18" t="s">
        <v>29</v>
      </c>
      <c r="AJ300" s="18" t="s">
        <v>29</v>
      </c>
      <c r="AK300" s="20" t="s">
        <v>468</v>
      </c>
      <c r="AL300" s="20" t="s">
        <v>468</v>
      </c>
      <c r="AM300" s="29">
        <v>2021</v>
      </c>
    </row>
    <row r="301" spans="1:39" s="30" customFormat="1" ht="63.75" x14ac:dyDescent="0.2">
      <c r="A301" s="20" t="s">
        <v>1471</v>
      </c>
      <c r="B301" s="18" t="s">
        <v>1066</v>
      </c>
      <c r="C301" s="18" t="s">
        <v>1943</v>
      </c>
      <c r="D301" s="19" t="s">
        <v>1830</v>
      </c>
      <c r="E301" s="19" t="s">
        <v>1318</v>
      </c>
      <c r="F301" s="18" t="s">
        <v>1267</v>
      </c>
      <c r="G301" s="31" t="s">
        <v>1934</v>
      </c>
      <c r="H301" s="19">
        <v>1</v>
      </c>
      <c r="I301" s="21">
        <v>3</v>
      </c>
      <c r="J301" s="22" t="s">
        <v>1842</v>
      </c>
      <c r="K301" s="18" t="s">
        <v>135</v>
      </c>
      <c r="L301" s="18" t="s">
        <v>205</v>
      </c>
      <c r="M301" s="23">
        <v>92</v>
      </c>
      <c r="N301" s="23">
        <v>5</v>
      </c>
      <c r="O301" s="23">
        <v>20</v>
      </c>
      <c r="P301" s="24">
        <f t="shared" si="38"/>
        <v>25</v>
      </c>
      <c r="Q301" s="23">
        <v>25</v>
      </c>
      <c r="R301" s="23">
        <v>50</v>
      </c>
      <c r="S301" s="23">
        <v>100</v>
      </c>
      <c r="T301" s="23">
        <v>3.95</v>
      </c>
      <c r="U301" s="23">
        <v>19.36</v>
      </c>
      <c r="V301" s="23">
        <v>23.31</v>
      </c>
      <c r="W301" s="25">
        <f t="shared" si="39"/>
        <v>0.9323999999999999</v>
      </c>
      <c r="X301" s="26">
        <f t="shared" si="40"/>
        <v>0.9323999999999999</v>
      </c>
      <c r="Y301" s="27">
        <f t="shared" si="41"/>
        <v>0.9323999999999999</v>
      </c>
      <c r="Z301" s="24" t="str">
        <f t="shared" si="42"/>
        <v>85% a 100%</v>
      </c>
      <c r="AA301" s="28">
        <v>240239.88</v>
      </c>
      <c r="AB301" s="28">
        <v>55997.72</v>
      </c>
      <c r="AC301" s="25">
        <f t="shared" si="43"/>
        <v>0.23309085901974311</v>
      </c>
      <c r="AD301" s="26">
        <f t="shared" si="44"/>
        <v>0.23309085901974311</v>
      </c>
      <c r="AE301" s="24" t="str">
        <f t="shared" si="45"/>
        <v>0% a 34,69%</v>
      </c>
      <c r="AF301" s="23" t="str">
        <f t="shared" si="37"/>
        <v>206000201000157</v>
      </c>
      <c r="AG301" s="28">
        <v>240239.88</v>
      </c>
      <c r="AH301" s="28">
        <v>55997.72</v>
      </c>
      <c r="AI301" s="18" t="s">
        <v>29</v>
      </c>
      <c r="AJ301" s="18" t="s">
        <v>29</v>
      </c>
      <c r="AK301" s="20" t="s">
        <v>468</v>
      </c>
      <c r="AL301" s="20" t="s">
        <v>468</v>
      </c>
      <c r="AM301" s="29">
        <v>2021</v>
      </c>
    </row>
    <row r="302" spans="1:39" s="30" customFormat="1" ht="127.5" x14ac:dyDescent="0.2">
      <c r="A302" s="20" t="s">
        <v>1206</v>
      </c>
      <c r="B302" s="18" t="s">
        <v>560</v>
      </c>
      <c r="C302" s="18" t="s">
        <v>1837</v>
      </c>
      <c r="D302" s="19" t="s">
        <v>1828</v>
      </c>
      <c r="E302" s="19" t="s">
        <v>919</v>
      </c>
      <c r="F302" s="18" t="s">
        <v>1523</v>
      </c>
      <c r="G302" s="31" t="s">
        <v>1934</v>
      </c>
      <c r="H302" s="19">
        <v>1</v>
      </c>
      <c r="I302" s="21">
        <v>1</v>
      </c>
      <c r="J302" s="22" t="s">
        <v>1840</v>
      </c>
      <c r="K302" s="18" t="s">
        <v>1639</v>
      </c>
      <c r="L302" s="18" t="s">
        <v>1441</v>
      </c>
      <c r="M302" s="23">
        <v>0</v>
      </c>
      <c r="N302" s="23">
        <v>301890</v>
      </c>
      <c r="O302" s="23">
        <v>301890</v>
      </c>
      <c r="P302" s="24">
        <f t="shared" si="38"/>
        <v>603780</v>
      </c>
      <c r="Q302" s="23">
        <v>301890</v>
      </c>
      <c r="R302" s="23">
        <v>301890</v>
      </c>
      <c r="S302" s="23">
        <v>1207560</v>
      </c>
      <c r="T302" s="23">
        <v>301890</v>
      </c>
      <c r="U302" s="23">
        <v>328143</v>
      </c>
      <c r="V302" s="23">
        <v>630033</v>
      </c>
      <c r="W302" s="25">
        <f t="shared" si="39"/>
        <v>1.0434810692636391</v>
      </c>
      <c r="X302" s="26">
        <f t="shared" si="40"/>
        <v>1.0434810692636391</v>
      </c>
      <c r="Y302" s="27">
        <f t="shared" si="41"/>
        <v>1</v>
      </c>
      <c r="Z302" s="24" t="str">
        <f t="shared" si="42"/>
        <v>85% a 100%</v>
      </c>
      <c r="AA302" s="28">
        <v>1221529201.8299999</v>
      </c>
      <c r="AB302" s="28">
        <v>594000958.63</v>
      </c>
      <c r="AC302" s="25">
        <f t="shared" si="43"/>
        <v>0.48627651122880566</v>
      </c>
      <c r="AD302" s="26">
        <f t="shared" si="44"/>
        <v>0.48627651122880566</v>
      </c>
      <c r="AE302" s="24" t="str">
        <f t="shared" si="45"/>
        <v>42,2% a 100%</v>
      </c>
      <c r="AF302" s="23" t="str">
        <f t="shared" si="37"/>
        <v>176806133000191</v>
      </c>
      <c r="AG302" s="28">
        <v>1221529201.8299999</v>
      </c>
      <c r="AH302" s="28">
        <v>594000958.63</v>
      </c>
      <c r="AI302" s="18" t="s">
        <v>704</v>
      </c>
      <c r="AJ302" s="18" t="s">
        <v>1061</v>
      </c>
      <c r="AK302" s="20" t="s">
        <v>181</v>
      </c>
      <c r="AL302" s="20" t="s">
        <v>1435</v>
      </c>
      <c r="AM302" s="29">
        <v>2021</v>
      </c>
    </row>
    <row r="303" spans="1:39" s="30" customFormat="1" ht="51" x14ac:dyDescent="0.2">
      <c r="A303" s="20" t="s">
        <v>74</v>
      </c>
      <c r="B303" s="18" t="s">
        <v>1134</v>
      </c>
      <c r="C303" s="18" t="s">
        <v>1832</v>
      </c>
      <c r="D303" s="19" t="s">
        <v>1828</v>
      </c>
      <c r="E303" s="19" t="s">
        <v>1057</v>
      </c>
      <c r="F303" s="18" t="s">
        <v>1275</v>
      </c>
      <c r="G303" s="31" t="s">
        <v>1934</v>
      </c>
      <c r="H303" s="19">
        <v>3</v>
      </c>
      <c r="I303" s="21">
        <v>7</v>
      </c>
      <c r="J303" s="22" t="s">
        <v>1846</v>
      </c>
      <c r="K303" s="18" t="s">
        <v>1422</v>
      </c>
      <c r="L303" s="18" t="s">
        <v>1422</v>
      </c>
      <c r="M303" s="23">
        <v>0</v>
      </c>
      <c r="N303" s="23">
        <v>0</v>
      </c>
      <c r="O303" s="23">
        <v>0</v>
      </c>
      <c r="P303" s="24">
        <f t="shared" si="38"/>
        <v>0</v>
      </c>
      <c r="Q303" s="23">
        <v>0</v>
      </c>
      <c r="R303" s="23">
        <v>0</v>
      </c>
      <c r="S303" s="23">
        <v>0</v>
      </c>
      <c r="T303" s="23">
        <v>0</v>
      </c>
      <c r="U303" s="23">
        <v>0</v>
      </c>
      <c r="V303" s="23">
        <v>0</v>
      </c>
      <c r="W303" s="25"/>
      <c r="X303" s="26"/>
      <c r="Y303" s="27"/>
      <c r="Z303" s="24"/>
      <c r="AA303" s="28">
        <v>0</v>
      </c>
      <c r="AB303" s="28">
        <v>0</v>
      </c>
      <c r="AC303" s="25" t="e">
        <f t="shared" si="43"/>
        <v>#DIV/0!</v>
      </c>
      <c r="AD303" s="26" t="e">
        <f t="shared" si="44"/>
        <v>#DIV/0!</v>
      </c>
      <c r="AE303" s="24" t="e">
        <f t="shared" si="45"/>
        <v>#DIV/0!</v>
      </c>
      <c r="AF303" s="23" t="str">
        <f t="shared" si="37"/>
        <v>176000031000155</v>
      </c>
      <c r="AG303" s="28">
        <v>0</v>
      </c>
      <c r="AH303" s="28">
        <v>0</v>
      </c>
      <c r="AI303" s="18" t="s">
        <v>1720</v>
      </c>
      <c r="AJ303" s="18" t="s">
        <v>1720</v>
      </c>
      <c r="AK303" s="20" t="s">
        <v>1243</v>
      </c>
      <c r="AL303" s="20" t="s">
        <v>405</v>
      </c>
      <c r="AM303" s="29">
        <v>2021</v>
      </c>
    </row>
    <row r="304" spans="1:39" s="30" customFormat="1" ht="178.5" x14ac:dyDescent="0.2">
      <c r="A304" s="20" t="s">
        <v>1734</v>
      </c>
      <c r="B304" s="18" t="s">
        <v>775</v>
      </c>
      <c r="C304" s="18" t="s">
        <v>1832</v>
      </c>
      <c r="D304" s="19" t="s">
        <v>1828</v>
      </c>
      <c r="E304" s="19" t="s">
        <v>1057</v>
      </c>
      <c r="F304" s="18" t="s">
        <v>186</v>
      </c>
      <c r="G304" s="31" t="s">
        <v>1934</v>
      </c>
      <c r="H304" s="19">
        <v>3</v>
      </c>
      <c r="I304" s="21">
        <v>7</v>
      </c>
      <c r="J304" s="22" t="s">
        <v>1846</v>
      </c>
      <c r="K304" s="18" t="s">
        <v>361</v>
      </c>
      <c r="L304" s="18" t="s">
        <v>205</v>
      </c>
      <c r="M304" s="23">
        <v>90.07</v>
      </c>
      <c r="N304" s="23">
        <v>25</v>
      </c>
      <c r="O304" s="23">
        <v>25</v>
      </c>
      <c r="P304" s="24">
        <f t="shared" si="38"/>
        <v>50</v>
      </c>
      <c r="Q304" s="23">
        <v>25</v>
      </c>
      <c r="R304" s="23">
        <v>25</v>
      </c>
      <c r="S304" s="23">
        <v>100</v>
      </c>
      <c r="T304" s="23">
        <v>22.92</v>
      </c>
      <c r="U304" s="23">
        <v>24.44</v>
      </c>
      <c r="V304" s="23">
        <v>47.36</v>
      </c>
      <c r="W304" s="25">
        <f t="shared" si="39"/>
        <v>0.94720000000000004</v>
      </c>
      <c r="X304" s="26">
        <f t="shared" si="40"/>
        <v>0.94720000000000004</v>
      </c>
      <c r="Y304" s="27">
        <f t="shared" si="41"/>
        <v>0.94720000000000004</v>
      </c>
      <c r="Z304" s="24" t="str">
        <f t="shared" si="42"/>
        <v>85% a 100%</v>
      </c>
      <c r="AA304" s="28">
        <v>20543673.75</v>
      </c>
      <c r="AB304" s="28">
        <v>8542982.9000000004</v>
      </c>
      <c r="AC304" s="25">
        <f t="shared" si="43"/>
        <v>0.41584494594108323</v>
      </c>
      <c r="AD304" s="26">
        <f t="shared" si="44"/>
        <v>0.41584494594108323</v>
      </c>
      <c r="AE304" s="24" t="str">
        <f t="shared" si="45"/>
        <v>34,7% a 42,1%</v>
      </c>
      <c r="AF304" s="23" t="str">
        <f t="shared" si="37"/>
        <v>176000228000155</v>
      </c>
      <c r="AG304" s="28">
        <v>20543673.75</v>
      </c>
      <c r="AH304" s="28">
        <v>8542982.8999999985</v>
      </c>
      <c r="AI304" s="18" t="s">
        <v>1107</v>
      </c>
      <c r="AJ304" s="18" t="s">
        <v>472</v>
      </c>
      <c r="AK304" s="20" t="s">
        <v>1774</v>
      </c>
      <c r="AL304" s="20" t="s">
        <v>1404</v>
      </c>
      <c r="AM304" s="29">
        <v>2021</v>
      </c>
    </row>
    <row r="305" spans="1:39" s="30" customFormat="1" ht="114.75" x14ac:dyDescent="0.2">
      <c r="A305" s="20" t="s">
        <v>17</v>
      </c>
      <c r="B305" s="18" t="s">
        <v>222</v>
      </c>
      <c r="C305" s="18" t="s">
        <v>1837</v>
      </c>
      <c r="D305" s="19" t="s">
        <v>1828</v>
      </c>
      <c r="E305" s="19" t="s">
        <v>696</v>
      </c>
      <c r="F305" s="18" t="s">
        <v>107</v>
      </c>
      <c r="G305" s="31" t="s">
        <v>1934</v>
      </c>
      <c r="H305" s="19">
        <v>3</v>
      </c>
      <c r="I305" s="21">
        <v>9</v>
      </c>
      <c r="J305" s="22" t="s">
        <v>1848</v>
      </c>
      <c r="K305" s="18" t="s">
        <v>771</v>
      </c>
      <c r="L305" s="18" t="s">
        <v>205</v>
      </c>
      <c r="M305" s="23">
        <v>100</v>
      </c>
      <c r="N305" s="23">
        <v>25</v>
      </c>
      <c r="O305" s="23">
        <v>25</v>
      </c>
      <c r="P305" s="24">
        <f t="shared" si="38"/>
        <v>50</v>
      </c>
      <c r="Q305" s="23">
        <v>25</v>
      </c>
      <c r="R305" s="23">
        <v>25</v>
      </c>
      <c r="S305" s="23">
        <v>100</v>
      </c>
      <c r="T305" s="23">
        <v>25</v>
      </c>
      <c r="U305" s="23">
        <v>25</v>
      </c>
      <c r="V305" s="23">
        <v>50</v>
      </c>
      <c r="W305" s="25">
        <f t="shared" si="39"/>
        <v>1</v>
      </c>
      <c r="X305" s="26">
        <f t="shared" si="40"/>
        <v>1</v>
      </c>
      <c r="Y305" s="27">
        <f t="shared" si="41"/>
        <v>1</v>
      </c>
      <c r="Z305" s="24" t="str">
        <f t="shared" si="42"/>
        <v>85% a 100%</v>
      </c>
      <c r="AA305" s="28">
        <v>202362.23</v>
      </c>
      <c r="AB305" s="28">
        <v>122283.46</v>
      </c>
      <c r="AC305" s="25">
        <f t="shared" si="43"/>
        <v>0.60428005759770487</v>
      </c>
      <c r="AD305" s="26">
        <f t="shared" si="44"/>
        <v>0.60428005759770487</v>
      </c>
      <c r="AE305" s="24" t="str">
        <f t="shared" si="45"/>
        <v>42,2% a 100%</v>
      </c>
      <c r="AF305" s="23" t="str">
        <f t="shared" si="37"/>
        <v>176802707000186</v>
      </c>
      <c r="AG305" s="28">
        <v>202362.23</v>
      </c>
      <c r="AH305" s="28">
        <v>122283.45999999999</v>
      </c>
      <c r="AI305" s="18" t="s">
        <v>195</v>
      </c>
      <c r="AJ305" s="18" t="s">
        <v>1167</v>
      </c>
      <c r="AK305" s="20" t="s">
        <v>483</v>
      </c>
      <c r="AL305" s="20" t="s">
        <v>1197</v>
      </c>
      <c r="AM305" s="29">
        <v>2021</v>
      </c>
    </row>
    <row r="306" spans="1:39" s="30" customFormat="1" ht="51" x14ac:dyDescent="0.2">
      <c r="A306" s="20" t="s">
        <v>750</v>
      </c>
      <c r="B306" s="18" t="s">
        <v>1108</v>
      </c>
      <c r="C306" s="18" t="s">
        <v>1827</v>
      </c>
      <c r="D306" s="19" t="s">
        <v>1828</v>
      </c>
      <c r="E306" s="19" t="s">
        <v>1318</v>
      </c>
      <c r="F306" s="18" t="s">
        <v>1225</v>
      </c>
      <c r="G306" s="31" t="s">
        <v>1934</v>
      </c>
      <c r="H306" s="19">
        <v>1</v>
      </c>
      <c r="I306" s="21">
        <v>1</v>
      </c>
      <c r="J306" s="22" t="s">
        <v>1840</v>
      </c>
      <c r="K306" s="18" t="s">
        <v>931</v>
      </c>
      <c r="L306" s="18" t="s">
        <v>138</v>
      </c>
      <c r="M306" s="23">
        <v>0</v>
      </c>
      <c r="N306" s="23">
        <v>0</v>
      </c>
      <c r="O306" s="23">
        <v>21</v>
      </c>
      <c r="P306" s="24">
        <f t="shared" si="38"/>
        <v>21</v>
      </c>
      <c r="Q306" s="23">
        <v>0</v>
      </c>
      <c r="R306" s="23">
        <v>0</v>
      </c>
      <c r="S306" s="23">
        <v>21</v>
      </c>
      <c r="T306" s="23">
        <v>21</v>
      </c>
      <c r="U306" s="23">
        <v>0</v>
      </c>
      <c r="V306" s="23">
        <v>21</v>
      </c>
      <c r="W306" s="25">
        <f t="shared" si="39"/>
        <v>1</v>
      </c>
      <c r="X306" s="26">
        <f t="shared" si="40"/>
        <v>1</v>
      </c>
      <c r="Y306" s="27">
        <f t="shared" si="41"/>
        <v>1</v>
      </c>
      <c r="Z306" s="24" t="str">
        <f t="shared" si="42"/>
        <v>85% a 100%</v>
      </c>
      <c r="AA306" s="28">
        <v>4888211.12</v>
      </c>
      <c r="AB306" s="28">
        <v>2269952.29</v>
      </c>
      <c r="AC306" s="25">
        <f t="shared" si="43"/>
        <v>0.46437280106674278</v>
      </c>
      <c r="AD306" s="26">
        <f t="shared" si="44"/>
        <v>0.46437280106674278</v>
      </c>
      <c r="AE306" s="24" t="str">
        <f t="shared" si="45"/>
        <v>42,2% a 100%</v>
      </c>
      <c r="AF306" s="23" t="str">
        <f t="shared" si="37"/>
        <v>176813741000157</v>
      </c>
      <c r="AG306" s="28">
        <v>4888211.12</v>
      </c>
      <c r="AH306" s="28">
        <v>2269952.2900000005</v>
      </c>
      <c r="AI306" s="18" t="s">
        <v>758</v>
      </c>
      <c r="AJ306" s="18" t="s">
        <v>53</v>
      </c>
      <c r="AK306" s="20" t="s">
        <v>617</v>
      </c>
      <c r="AL306" s="20" t="s">
        <v>803</v>
      </c>
      <c r="AM306" s="29">
        <v>2021</v>
      </c>
    </row>
    <row r="307" spans="1:39" s="30" customFormat="1" ht="76.5" x14ac:dyDescent="0.2">
      <c r="A307" s="20" t="s">
        <v>151</v>
      </c>
      <c r="B307" s="18" t="s">
        <v>1358</v>
      </c>
      <c r="C307" s="18" t="s">
        <v>1827</v>
      </c>
      <c r="D307" s="19">
        <v>9</v>
      </c>
      <c r="E307" s="19" t="s">
        <v>1057</v>
      </c>
      <c r="F307" s="18" t="s">
        <v>473</v>
      </c>
      <c r="G307" s="31" t="s">
        <v>1934</v>
      </c>
      <c r="H307" s="19">
        <v>1</v>
      </c>
      <c r="I307" s="21">
        <v>2</v>
      </c>
      <c r="J307" s="22" t="s">
        <v>1841</v>
      </c>
      <c r="K307" s="18" t="s">
        <v>431</v>
      </c>
      <c r="L307" s="18" t="s">
        <v>310</v>
      </c>
      <c r="M307" s="23">
        <v>0</v>
      </c>
      <c r="N307" s="23">
        <v>0</v>
      </c>
      <c r="O307" s="23">
        <v>0</v>
      </c>
      <c r="P307" s="24">
        <f t="shared" si="38"/>
        <v>0</v>
      </c>
      <c r="Q307" s="23">
        <v>50</v>
      </c>
      <c r="R307" s="23">
        <v>50</v>
      </c>
      <c r="S307" s="23">
        <v>100</v>
      </c>
      <c r="T307" s="23">
        <v>0</v>
      </c>
      <c r="U307" s="23">
        <v>0</v>
      </c>
      <c r="V307" s="23">
        <v>0</v>
      </c>
      <c r="W307" s="25"/>
      <c r="X307" s="26"/>
      <c r="Y307" s="27"/>
      <c r="Z307" s="24"/>
      <c r="AA307" s="28">
        <v>362562.52</v>
      </c>
      <c r="AB307" s="28">
        <v>0</v>
      </c>
      <c r="AC307" s="25">
        <f t="shared" si="43"/>
        <v>0</v>
      </c>
      <c r="AD307" s="26">
        <f t="shared" si="44"/>
        <v>0</v>
      </c>
      <c r="AE307" s="24" t="str">
        <f t="shared" si="45"/>
        <v>0% a 34,69%</v>
      </c>
      <c r="AF307" s="23" t="str">
        <f t="shared" si="37"/>
        <v>179081943400155</v>
      </c>
      <c r="AG307" s="28">
        <v>362562.52</v>
      </c>
      <c r="AH307" s="28">
        <v>0</v>
      </c>
      <c r="AI307" s="18" t="s">
        <v>1698</v>
      </c>
      <c r="AJ307" s="18" t="s">
        <v>736</v>
      </c>
      <c r="AK307" s="20" t="s">
        <v>371</v>
      </c>
      <c r="AL307" s="20" t="s">
        <v>1562</v>
      </c>
      <c r="AM307" s="29">
        <v>2021</v>
      </c>
    </row>
    <row r="308" spans="1:39" s="30" customFormat="1" ht="76.5" x14ac:dyDescent="0.2">
      <c r="A308" s="20" t="s">
        <v>1612</v>
      </c>
      <c r="B308" s="18" t="s">
        <v>1882</v>
      </c>
      <c r="C308" s="18" t="s">
        <v>1827</v>
      </c>
      <c r="D308" s="19" t="s">
        <v>1828</v>
      </c>
      <c r="E308" s="19" t="s">
        <v>1057</v>
      </c>
      <c r="F308" s="18" t="s">
        <v>1429</v>
      </c>
      <c r="G308" s="31" t="s">
        <v>1934</v>
      </c>
      <c r="H308" s="19">
        <v>1</v>
      </c>
      <c r="I308" s="21">
        <v>2</v>
      </c>
      <c r="J308" s="22" t="s">
        <v>1841</v>
      </c>
      <c r="K308" s="18" t="s">
        <v>1491</v>
      </c>
      <c r="L308" s="18" t="s">
        <v>138</v>
      </c>
      <c r="M308" s="23">
        <v>100</v>
      </c>
      <c r="N308" s="23">
        <v>0</v>
      </c>
      <c r="O308" s="23">
        <v>13306</v>
      </c>
      <c r="P308" s="24">
        <f t="shared" si="38"/>
        <v>13306</v>
      </c>
      <c r="Q308" s="23">
        <v>380</v>
      </c>
      <c r="R308" s="23">
        <v>8</v>
      </c>
      <c r="S308" s="23">
        <v>13694</v>
      </c>
      <c r="T308" s="23">
        <v>0</v>
      </c>
      <c r="U308" s="23">
        <v>13306</v>
      </c>
      <c r="V308" s="23">
        <v>13306</v>
      </c>
      <c r="W308" s="25">
        <f t="shared" si="39"/>
        <v>1</v>
      </c>
      <c r="X308" s="26">
        <f t="shared" si="40"/>
        <v>1</v>
      </c>
      <c r="Y308" s="27">
        <f t="shared" si="41"/>
        <v>1</v>
      </c>
      <c r="Z308" s="24" t="str">
        <f t="shared" si="42"/>
        <v>85% a 100%</v>
      </c>
      <c r="AA308" s="28">
        <v>546340.34</v>
      </c>
      <c r="AB308" s="28">
        <v>350743.67</v>
      </c>
      <c r="AC308" s="25">
        <f t="shared" si="43"/>
        <v>0.64198750178322916</v>
      </c>
      <c r="AD308" s="26">
        <f t="shared" si="44"/>
        <v>0.64198750178322916</v>
      </c>
      <c r="AE308" s="24" t="str">
        <f t="shared" si="45"/>
        <v>42,2% a 100%</v>
      </c>
      <c r="AF308" s="23" t="str">
        <f t="shared" si="37"/>
        <v>176819073000155</v>
      </c>
      <c r="AG308" s="28">
        <v>546340.34000000008</v>
      </c>
      <c r="AH308" s="28">
        <v>350743.67000000004</v>
      </c>
      <c r="AI308" s="18" t="s">
        <v>1527</v>
      </c>
      <c r="AJ308" s="18" t="s">
        <v>263</v>
      </c>
      <c r="AK308" s="20" t="s">
        <v>91</v>
      </c>
      <c r="AL308" s="20" t="s">
        <v>793</v>
      </c>
      <c r="AM308" s="29">
        <v>2021</v>
      </c>
    </row>
    <row r="309" spans="1:39" s="30" customFormat="1" ht="63.75" x14ac:dyDescent="0.2">
      <c r="A309" s="20" t="s">
        <v>1612</v>
      </c>
      <c r="B309" s="18" t="s">
        <v>1882</v>
      </c>
      <c r="C309" s="18" t="s">
        <v>1827</v>
      </c>
      <c r="D309" s="19" t="s">
        <v>1828</v>
      </c>
      <c r="E309" s="19" t="s">
        <v>320</v>
      </c>
      <c r="F309" s="18" t="s">
        <v>1166</v>
      </c>
      <c r="G309" s="31" t="s">
        <v>1934</v>
      </c>
      <c r="H309" s="19">
        <v>1</v>
      </c>
      <c r="I309" s="21">
        <v>2</v>
      </c>
      <c r="J309" s="22" t="s">
        <v>1841</v>
      </c>
      <c r="K309" s="18" t="s">
        <v>809</v>
      </c>
      <c r="L309" s="18" t="s">
        <v>138</v>
      </c>
      <c r="M309" s="23">
        <v>100</v>
      </c>
      <c r="N309" s="23">
        <v>0</v>
      </c>
      <c r="O309" s="23">
        <v>0</v>
      </c>
      <c r="P309" s="24">
        <f t="shared" si="38"/>
        <v>0</v>
      </c>
      <c r="Q309" s="23">
        <v>0</v>
      </c>
      <c r="R309" s="23">
        <v>0</v>
      </c>
      <c r="S309" s="23">
        <v>0</v>
      </c>
      <c r="T309" s="23">
        <v>0</v>
      </c>
      <c r="U309" s="23">
        <v>0</v>
      </c>
      <c r="V309" s="23">
        <v>0</v>
      </c>
      <c r="W309" s="25"/>
      <c r="X309" s="26"/>
      <c r="Y309" s="27"/>
      <c r="Z309" s="24"/>
      <c r="AA309" s="28">
        <v>35936</v>
      </c>
      <c r="AB309" s="28">
        <v>0</v>
      </c>
      <c r="AC309" s="25">
        <f t="shared" si="43"/>
        <v>0</v>
      </c>
      <c r="AD309" s="26">
        <f t="shared" si="44"/>
        <v>0</v>
      </c>
      <c r="AE309" s="24" t="str">
        <f t="shared" si="45"/>
        <v>0% a 34,69%</v>
      </c>
      <c r="AF309" s="23" t="str">
        <f t="shared" si="37"/>
        <v>176819073000156</v>
      </c>
      <c r="AG309" s="28">
        <v>35936</v>
      </c>
      <c r="AH309" s="28">
        <v>0</v>
      </c>
      <c r="AI309" s="18" t="s">
        <v>1573</v>
      </c>
      <c r="AJ309" s="18" t="s">
        <v>1527</v>
      </c>
      <c r="AK309" s="20" t="s">
        <v>91</v>
      </c>
      <c r="AL309" s="20" t="s">
        <v>793</v>
      </c>
      <c r="AM309" s="29">
        <v>2021</v>
      </c>
    </row>
    <row r="310" spans="1:39" s="30" customFormat="1" ht="127.5" x14ac:dyDescent="0.2">
      <c r="A310" s="20" t="s">
        <v>593</v>
      </c>
      <c r="B310" s="18" t="s">
        <v>1883</v>
      </c>
      <c r="C310" s="18" t="s">
        <v>1827</v>
      </c>
      <c r="D310" s="19" t="s">
        <v>1828</v>
      </c>
      <c r="E310" s="19" t="s">
        <v>1057</v>
      </c>
      <c r="F310" s="18" t="s">
        <v>1278</v>
      </c>
      <c r="G310" s="31" t="s">
        <v>1934</v>
      </c>
      <c r="H310" s="19">
        <v>1</v>
      </c>
      <c r="I310" s="21">
        <v>1</v>
      </c>
      <c r="J310" s="22" t="s">
        <v>1840</v>
      </c>
      <c r="K310" s="18" t="s">
        <v>1347</v>
      </c>
      <c r="L310" s="18" t="s">
        <v>205</v>
      </c>
      <c r="M310" s="23">
        <v>100</v>
      </c>
      <c r="N310" s="23">
        <v>25</v>
      </c>
      <c r="O310" s="23">
        <v>25</v>
      </c>
      <c r="P310" s="24">
        <f t="shared" si="38"/>
        <v>50</v>
      </c>
      <c r="Q310" s="23">
        <v>25</v>
      </c>
      <c r="R310" s="23">
        <v>25</v>
      </c>
      <c r="S310" s="23">
        <v>100</v>
      </c>
      <c r="T310" s="23">
        <v>25</v>
      </c>
      <c r="U310" s="23">
        <v>25</v>
      </c>
      <c r="V310" s="23">
        <v>50</v>
      </c>
      <c r="W310" s="25">
        <f t="shared" si="39"/>
        <v>1</v>
      </c>
      <c r="X310" s="26">
        <f t="shared" si="40"/>
        <v>1</v>
      </c>
      <c r="Y310" s="27">
        <f t="shared" si="41"/>
        <v>1</v>
      </c>
      <c r="Z310" s="24" t="str">
        <f t="shared" si="42"/>
        <v>85% a 100%</v>
      </c>
      <c r="AA310" s="28">
        <v>56996222.75</v>
      </c>
      <c r="AB310" s="28">
        <v>26531902.920000002</v>
      </c>
      <c r="AC310" s="25">
        <f t="shared" si="43"/>
        <v>0.4655028287817547</v>
      </c>
      <c r="AD310" s="26">
        <f t="shared" si="44"/>
        <v>0.4655028287817547</v>
      </c>
      <c r="AE310" s="24" t="str">
        <f t="shared" si="45"/>
        <v>42,2% a 100%</v>
      </c>
      <c r="AF310" s="23" t="str">
        <f t="shared" si="37"/>
        <v>176815760000155</v>
      </c>
      <c r="AG310" s="28">
        <v>56996222.75</v>
      </c>
      <c r="AH310" s="28">
        <v>26531902.920000002</v>
      </c>
      <c r="AI310" s="18" t="s">
        <v>735</v>
      </c>
      <c r="AJ310" s="18" t="s">
        <v>685</v>
      </c>
      <c r="AK310" s="20" t="s">
        <v>1490</v>
      </c>
      <c r="AL310" s="20" t="s">
        <v>1677</v>
      </c>
      <c r="AM310" s="29">
        <v>2021</v>
      </c>
    </row>
    <row r="311" spans="1:39" s="30" customFormat="1" ht="63.75" x14ac:dyDescent="0.2">
      <c r="A311" s="20" t="s">
        <v>593</v>
      </c>
      <c r="B311" s="18" t="s">
        <v>1883</v>
      </c>
      <c r="C311" s="18" t="s">
        <v>1827</v>
      </c>
      <c r="D311" s="19" t="s">
        <v>1828</v>
      </c>
      <c r="E311" s="19" t="s">
        <v>320</v>
      </c>
      <c r="F311" s="18" t="s">
        <v>1587</v>
      </c>
      <c r="G311" s="31" t="s">
        <v>1934</v>
      </c>
      <c r="H311" s="19">
        <v>1</v>
      </c>
      <c r="I311" s="21">
        <v>1</v>
      </c>
      <c r="J311" s="22" t="s">
        <v>1840</v>
      </c>
      <c r="K311" s="18" t="s">
        <v>1652</v>
      </c>
      <c r="L311" s="18" t="s">
        <v>205</v>
      </c>
      <c r="M311" s="23">
        <v>100</v>
      </c>
      <c r="N311" s="23">
        <v>25</v>
      </c>
      <c r="O311" s="23">
        <v>25</v>
      </c>
      <c r="P311" s="24">
        <f t="shared" si="38"/>
        <v>50</v>
      </c>
      <c r="Q311" s="23">
        <v>25</v>
      </c>
      <c r="R311" s="23">
        <v>25</v>
      </c>
      <c r="S311" s="23">
        <v>100</v>
      </c>
      <c r="T311" s="23">
        <v>25</v>
      </c>
      <c r="U311" s="23">
        <v>25</v>
      </c>
      <c r="V311" s="23">
        <v>50</v>
      </c>
      <c r="W311" s="25">
        <f t="shared" si="39"/>
        <v>1</v>
      </c>
      <c r="X311" s="26">
        <f t="shared" si="40"/>
        <v>1</v>
      </c>
      <c r="Y311" s="27">
        <f t="shared" si="41"/>
        <v>1</v>
      </c>
      <c r="Z311" s="24" t="str">
        <f t="shared" si="42"/>
        <v>85% a 100%</v>
      </c>
      <c r="AA311" s="28">
        <v>4100318.18</v>
      </c>
      <c r="AB311" s="28">
        <v>1611613.14</v>
      </c>
      <c r="AC311" s="25">
        <f t="shared" si="43"/>
        <v>0.39304587333268848</v>
      </c>
      <c r="AD311" s="26">
        <f t="shared" si="44"/>
        <v>0.39304587333268848</v>
      </c>
      <c r="AE311" s="24" t="str">
        <f t="shared" si="45"/>
        <v>34,7% a 42,1%</v>
      </c>
      <c r="AF311" s="23" t="str">
        <f t="shared" si="37"/>
        <v>176815760000156</v>
      </c>
      <c r="AG311" s="28">
        <v>4100318.1799999992</v>
      </c>
      <c r="AH311" s="28">
        <v>1611613.1400000001</v>
      </c>
      <c r="AI311" s="18" t="s">
        <v>936</v>
      </c>
      <c r="AJ311" s="18" t="s">
        <v>1609</v>
      </c>
      <c r="AK311" s="20" t="s">
        <v>1490</v>
      </c>
      <c r="AL311" s="20" t="s">
        <v>1677</v>
      </c>
      <c r="AM311" s="29">
        <v>2021</v>
      </c>
    </row>
    <row r="312" spans="1:39" s="30" customFormat="1" ht="63.75" x14ac:dyDescent="0.2">
      <c r="A312" s="20" t="s">
        <v>593</v>
      </c>
      <c r="B312" s="18" t="s">
        <v>1883</v>
      </c>
      <c r="C312" s="18" t="s">
        <v>1827</v>
      </c>
      <c r="D312" s="19" t="s">
        <v>1828</v>
      </c>
      <c r="E312" s="19" t="s">
        <v>696</v>
      </c>
      <c r="F312" s="18" t="s">
        <v>68</v>
      </c>
      <c r="G312" s="31" t="s">
        <v>1934</v>
      </c>
      <c r="H312" s="19">
        <v>2</v>
      </c>
      <c r="I312" s="21">
        <v>5</v>
      </c>
      <c r="J312" s="22" t="s">
        <v>1844</v>
      </c>
      <c r="K312" s="18" t="s">
        <v>1315</v>
      </c>
      <c r="L312" s="18" t="s">
        <v>205</v>
      </c>
      <c r="M312" s="23">
        <v>100</v>
      </c>
      <c r="N312" s="23">
        <v>25</v>
      </c>
      <c r="O312" s="23">
        <v>25</v>
      </c>
      <c r="P312" s="24">
        <f t="shared" si="38"/>
        <v>50</v>
      </c>
      <c r="Q312" s="23">
        <v>25</v>
      </c>
      <c r="R312" s="23">
        <v>25</v>
      </c>
      <c r="S312" s="23">
        <v>100</v>
      </c>
      <c r="T312" s="23">
        <v>25</v>
      </c>
      <c r="U312" s="23">
        <v>25</v>
      </c>
      <c r="V312" s="23">
        <v>50</v>
      </c>
      <c r="W312" s="25">
        <f t="shared" si="39"/>
        <v>1</v>
      </c>
      <c r="X312" s="26">
        <f t="shared" si="40"/>
        <v>1</v>
      </c>
      <c r="Y312" s="27">
        <f t="shared" si="41"/>
        <v>1</v>
      </c>
      <c r="Z312" s="24" t="str">
        <f t="shared" si="42"/>
        <v>85% a 100%</v>
      </c>
      <c r="AA312" s="28">
        <v>950087.41</v>
      </c>
      <c r="AB312" s="28">
        <v>430879.8</v>
      </c>
      <c r="AC312" s="25">
        <f t="shared" si="43"/>
        <v>0.45351595596872502</v>
      </c>
      <c r="AD312" s="26">
        <f t="shared" si="44"/>
        <v>0.45351595596872502</v>
      </c>
      <c r="AE312" s="24" t="str">
        <f t="shared" si="45"/>
        <v>42,2% a 100%</v>
      </c>
      <c r="AF312" s="23" t="str">
        <f t="shared" si="37"/>
        <v>176815760000186</v>
      </c>
      <c r="AG312" s="28">
        <v>950087.41</v>
      </c>
      <c r="AH312" s="28">
        <v>430879.8</v>
      </c>
      <c r="AI312" s="18" t="s">
        <v>1266</v>
      </c>
      <c r="AJ312" s="18" t="s">
        <v>1458</v>
      </c>
      <c r="AK312" s="20" t="s">
        <v>1490</v>
      </c>
      <c r="AL312" s="20" t="s">
        <v>1677</v>
      </c>
      <c r="AM312" s="29">
        <v>2021</v>
      </c>
    </row>
    <row r="313" spans="1:39" s="30" customFormat="1" ht="102" x14ac:dyDescent="0.2">
      <c r="A313" s="20" t="s">
        <v>744</v>
      </c>
      <c r="B313" s="18" t="s">
        <v>1884</v>
      </c>
      <c r="C313" s="18" t="s">
        <v>1837</v>
      </c>
      <c r="D313" s="19" t="s">
        <v>1831</v>
      </c>
      <c r="E313" s="19" t="s">
        <v>1057</v>
      </c>
      <c r="F313" s="18" t="s">
        <v>211</v>
      </c>
      <c r="G313" s="31" t="s">
        <v>1934</v>
      </c>
      <c r="H313" s="19">
        <v>1</v>
      </c>
      <c r="I313" s="21">
        <v>1</v>
      </c>
      <c r="J313" s="22" t="s">
        <v>1840</v>
      </c>
      <c r="K313" s="18" t="s">
        <v>486</v>
      </c>
      <c r="L313" s="18" t="s">
        <v>205</v>
      </c>
      <c r="M313" s="23">
        <v>99.75</v>
      </c>
      <c r="N313" s="23">
        <v>25</v>
      </c>
      <c r="O313" s="23">
        <v>25</v>
      </c>
      <c r="P313" s="24">
        <f t="shared" si="38"/>
        <v>50</v>
      </c>
      <c r="Q313" s="23">
        <v>25</v>
      </c>
      <c r="R313" s="23">
        <v>25</v>
      </c>
      <c r="S313" s="23">
        <v>100</v>
      </c>
      <c r="T313" s="23">
        <v>21.32</v>
      </c>
      <c r="U313" s="23">
        <v>0</v>
      </c>
      <c r="V313" s="23">
        <v>21.32</v>
      </c>
      <c r="W313" s="25">
        <f t="shared" si="39"/>
        <v>0.4264</v>
      </c>
      <c r="X313" s="26">
        <f t="shared" si="40"/>
        <v>0.4264</v>
      </c>
      <c r="Y313" s="27">
        <f t="shared" si="41"/>
        <v>0.4264</v>
      </c>
      <c r="Z313" s="24" t="str">
        <f t="shared" si="42"/>
        <v>0% a 69,99%</v>
      </c>
      <c r="AA313" s="28">
        <v>1435955.47</v>
      </c>
      <c r="AB313" s="28">
        <v>588624.97</v>
      </c>
      <c r="AC313" s="25">
        <f t="shared" si="43"/>
        <v>0.40991867944205818</v>
      </c>
      <c r="AD313" s="26">
        <f t="shared" si="44"/>
        <v>0.40991867944205818</v>
      </c>
      <c r="AE313" s="24" t="str">
        <f t="shared" si="45"/>
        <v>34,7% a 42,1%</v>
      </c>
      <c r="AF313" s="23" t="str">
        <f t="shared" si="37"/>
        <v>176814276000155</v>
      </c>
      <c r="AG313" s="28">
        <v>1435955.4700000004</v>
      </c>
      <c r="AH313" s="28">
        <v>588624.9700000002</v>
      </c>
      <c r="AI313" s="18" t="s">
        <v>1668</v>
      </c>
      <c r="AJ313" s="18" t="s">
        <v>1603</v>
      </c>
      <c r="AK313" s="20" t="s">
        <v>1409</v>
      </c>
      <c r="AL313" s="20" t="s">
        <v>583</v>
      </c>
      <c r="AM313" s="29">
        <v>2021</v>
      </c>
    </row>
    <row r="314" spans="1:39" s="30" customFormat="1" ht="76.5" x14ac:dyDescent="0.2">
      <c r="A314" s="20" t="s">
        <v>744</v>
      </c>
      <c r="B314" s="18" t="s">
        <v>1884</v>
      </c>
      <c r="C314" s="18" t="s">
        <v>1837</v>
      </c>
      <c r="D314" s="19" t="s">
        <v>1831</v>
      </c>
      <c r="E314" s="19" t="s">
        <v>320</v>
      </c>
      <c r="F314" s="18" t="s">
        <v>1484</v>
      </c>
      <c r="G314" s="31" t="s">
        <v>1934</v>
      </c>
      <c r="H314" s="19">
        <v>1</v>
      </c>
      <c r="I314" s="21">
        <v>1</v>
      </c>
      <c r="J314" s="22" t="s">
        <v>1840</v>
      </c>
      <c r="K314" s="18" t="s">
        <v>235</v>
      </c>
      <c r="L314" s="18" t="s">
        <v>205</v>
      </c>
      <c r="M314" s="23">
        <v>99.56</v>
      </c>
      <c r="N314" s="23">
        <v>25</v>
      </c>
      <c r="O314" s="23">
        <v>25</v>
      </c>
      <c r="P314" s="24">
        <f t="shared" si="38"/>
        <v>50</v>
      </c>
      <c r="Q314" s="23">
        <v>25</v>
      </c>
      <c r="R314" s="23">
        <v>25</v>
      </c>
      <c r="S314" s="23">
        <v>100</v>
      </c>
      <c r="T314" s="23">
        <v>24.3</v>
      </c>
      <c r="U314" s="23">
        <v>25</v>
      </c>
      <c r="V314" s="23">
        <v>49.3</v>
      </c>
      <c r="W314" s="25">
        <f t="shared" si="39"/>
        <v>0.98599999999999999</v>
      </c>
      <c r="X314" s="26">
        <f t="shared" si="40"/>
        <v>0.98599999999999999</v>
      </c>
      <c r="Y314" s="27">
        <f t="shared" si="41"/>
        <v>0.98599999999999999</v>
      </c>
      <c r="Z314" s="24" t="str">
        <f t="shared" si="42"/>
        <v>85% a 100%</v>
      </c>
      <c r="AA314" s="28">
        <v>842569.84</v>
      </c>
      <c r="AB314" s="28">
        <v>375472.68</v>
      </c>
      <c r="AC314" s="25">
        <f t="shared" si="43"/>
        <v>0.44562796123820431</v>
      </c>
      <c r="AD314" s="26">
        <f t="shared" si="44"/>
        <v>0.44562796123820431</v>
      </c>
      <c r="AE314" s="24" t="str">
        <f t="shared" si="45"/>
        <v>42,2% a 100%</v>
      </c>
      <c r="AF314" s="23" t="str">
        <f t="shared" si="37"/>
        <v>176814276000156</v>
      </c>
      <c r="AG314" s="28">
        <v>842569.84000000008</v>
      </c>
      <c r="AH314" s="28">
        <v>375472.67999999993</v>
      </c>
      <c r="AI314" s="18" t="s">
        <v>638</v>
      </c>
      <c r="AJ314" s="18" t="s">
        <v>333</v>
      </c>
      <c r="AK314" s="20" t="s">
        <v>1409</v>
      </c>
      <c r="AL314" s="20" t="s">
        <v>583</v>
      </c>
      <c r="AM314" s="29">
        <v>2021</v>
      </c>
    </row>
    <row r="315" spans="1:39" s="30" customFormat="1" ht="76.5" x14ac:dyDescent="0.2">
      <c r="A315" s="20" t="s">
        <v>744</v>
      </c>
      <c r="B315" s="18" t="s">
        <v>1884</v>
      </c>
      <c r="C315" s="18" t="s">
        <v>1837</v>
      </c>
      <c r="D315" s="19" t="s">
        <v>1831</v>
      </c>
      <c r="E315" s="19" t="s">
        <v>1318</v>
      </c>
      <c r="F315" s="18" t="s">
        <v>262</v>
      </c>
      <c r="G315" s="31" t="s">
        <v>1934</v>
      </c>
      <c r="H315" s="19">
        <v>1</v>
      </c>
      <c r="I315" s="21">
        <v>1</v>
      </c>
      <c r="J315" s="22" t="s">
        <v>1840</v>
      </c>
      <c r="K315" s="18" t="s">
        <v>486</v>
      </c>
      <c r="L315" s="18" t="s">
        <v>205</v>
      </c>
      <c r="M315" s="23">
        <v>99.91</v>
      </c>
      <c r="N315" s="23">
        <v>25</v>
      </c>
      <c r="O315" s="23">
        <v>25</v>
      </c>
      <c r="P315" s="24">
        <f t="shared" si="38"/>
        <v>50</v>
      </c>
      <c r="Q315" s="23">
        <v>25</v>
      </c>
      <c r="R315" s="23">
        <v>25</v>
      </c>
      <c r="S315" s="23">
        <v>100</v>
      </c>
      <c r="T315" s="23">
        <v>24</v>
      </c>
      <c r="U315" s="23">
        <v>25</v>
      </c>
      <c r="V315" s="23">
        <v>49</v>
      </c>
      <c r="W315" s="25">
        <f t="shared" si="39"/>
        <v>0.98</v>
      </c>
      <c r="X315" s="26">
        <f t="shared" si="40"/>
        <v>0.98</v>
      </c>
      <c r="Y315" s="27">
        <f t="shared" si="41"/>
        <v>0.98</v>
      </c>
      <c r="Z315" s="24" t="str">
        <f t="shared" si="42"/>
        <v>85% a 100%</v>
      </c>
      <c r="AA315" s="28">
        <v>1817999.25</v>
      </c>
      <c r="AB315" s="28">
        <v>874995.54</v>
      </c>
      <c r="AC315" s="25">
        <f t="shared" si="43"/>
        <v>0.48129587512206073</v>
      </c>
      <c r="AD315" s="26">
        <f t="shared" si="44"/>
        <v>0.48129587512206073</v>
      </c>
      <c r="AE315" s="24" t="str">
        <f t="shared" si="45"/>
        <v>42,2% a 100%</v>
      </c>
      <c r="AF315" s="23" t="str">
        <f t="shared" si="37"/>
        <v>176814276000157</v>
      </c>
      <c r="AG315" s="28">
        <v>1817999.25</v>
      </c>
      <c r="AH315" s="28">
        <v>874995.54</v>
      </c>
      <c r="AI315" s="18" t="s">
        <v>1761</v>
      </c>
      <c r="AJ315" s="18" t="s">
        <v>1272</v>
      </c>
      <c r="AK315" s="20" t="s">
        <v>1409</v>
      </c>
      <c r="AL315" s="20" t="s">
        <v>583</v>
      </c>
      <c r="AM315" s="29">
        <v>2021</v>
      </c>
    </row>
    <row r="316" spans="1:39" s="30" customFormat="1" ht="51" x14ac:dyDescent="0.2">
      <c r="A316" s="20" t="s">
        <v>400</v>
      </c>
      <c r="B316" s="18" t="s">
        <v>1885</v>
      </c>
      <c r="C316" s="18" t="s">
        <v>1943</v>
      </c>
      <c r="D316" s="19" t="s">
        <v>1836</v>
      </c>
      <c r="E316" s="19" t="s">
        <v>1057</v>
      </c>
      <c r="F316" s="18" t="s">
        <v>184</v>
      </c>
      <c r="G316" s="31" t="s">
        <v>1934</v>
      </c>
      <c r="H316" s="19">
        <v>1</v>
      </c>
      <c r="I316" s="21">
        <v>1</v>
      </c>
      <c r="J316" s="22" t="s">
        <v>1840</v>
      </c>
      <c r="K316" s="18" t="s">
        <v>493</v>
      </c>
      <c r="L316" s="18" t="s">
        <v>205</v>
      </c>
      <c r="M316" s="23">
        <v>100</v>
      </c>
      <c r="N316" s="23">
        <v>0</v>
      </c>
      <c r="O316" s="23">
        <v>0</v>
      </c>
      <c r="P316" s="24">
        <f t="shared" si="38"/>
        <v>0</v>
      </c>
      <c r="Q316" s="23">
        <v>0</v>
      </c>
      <c r="R316" s="23">
        <v>0</v>
      </c>
      <c r="S316" s="23">
        <v>0</v>
      </c>
      <c r="T316" s="23">
        <v>0</v>
      </c>
      <c r="U316" s="23">
        <v>0</v>
      </c>
      <c r="V316" s="23">
        <v>0</v>
      </c>
      <c r="W316" s="25"/>
      <c r="X316" s="26"/>
      <c r="Y316" s="27"/>
      <c r="Z316" s="24"/>
      <c r="AA316" s="28">
        <v>6241293.4699999997</v>
      </c>
      <c r="AB316" s="28">
        <v>0</v>
      </c>
      <c r="AC316" s="25">
        <f t="shared" si="43"/>
        <v>0</v>
      </c>
      <c r="AD316" s="26">
        <f t="shared" si="44"/>
        <v>0</v>
      </c>
      <c r="AE316" s="24" t="str">
        <f t="shared" si="45"/>
        <v>0% a 34,69%</v>
      </c>
      <c r="AF316" s="23" t="str">
        <f t="shared" si="37"/>
        <v>166001870000155</v>
      </c>
      <c r="AG316" s="28"/>
      <c r="AH316" s="28"/>
      <c r="AI316" s="18" t="s">
        <v>598</v>
      </c>
      <c r="AJ316" s="18" t="s">
        <v>953</v>
      </c>
      <c r="AK316" s="20" t="s">
        <v>1201</v>
      </c>
      <c r="AL316" s="20" t="s">
        <v>968</v>
      </c>
      <c r="AM316" s="29">
        <v>2021</v>
      </c>
    </row>
    <row r="317" spans="1:39" s="30" customFormat="1" ht="178.5" x14ac:dyDescent="0.2">
      <c r="A317" s="20" t="s">
        <v>1137</v>
      </c>
      <c r="B317" s="18" t="s">
        <v>1886</v>
      </c>
      <c r="C317" s="18" t="s">
        <v>1832</v>
      </c>
      <c r="D317" s="19" t="s">
        <v>1828</v>
      </c>
      <c r="E317" s="19" t="s">
        <v>1057</v>
      </c>
      <c r="F317" s="18" t="s">
        <v>904</v>
      </c>
      <c r="G317" s="31" t="s">
        <v>1934</v>
      </c>
      <c r="H317" s="19">
        <v>3</v>
      </c>
      <c r="I317" s="21">
        <v>7</v>
      </c>
      <c r="J317" s="22" t="s">
        <v>1846</v>
      </c>
      <c r="K317" s="18" t="s">
        <v>301</v>
      </c>
      <c r="L317" s="18" t="s">
        <v>205</v>
      </c>
      <c r="M317" s="23">
        <v>0</v>
      </c>
      <c r="N317" s="23">
        <v>15</v>
      </c>
      <c r="O317" s="23">
        <v>37</v>
      </c>
      <c r="P317" s="24">
        <f t="shared" si="38"/>
        <v>52</v>
      </c>
      <c r="Q317" s="23">
        <v>13</v>
      </c>
      <c r="R317" s="23">
        <v>35</v>
      </c>
      <c r="S317" s="23">
        <v>100</v>
      </c>
      <c r="T317" s="23">
        <v>11</v>
      </c>
      <c r="U317" s="23">
        <v>38</v>
      </c>
      <c r="V317" s="23">
        <v>49</v>
      </c>
      <c r="W317" s="25">
        <f t="shared" si="39"/>
        <v>0.94230769230769229</v>
      </c>
      <c r="X317" s="26">
        <f t="shared" si="40"/>
        <v>0.94230769230769229</v>
      </c>
      <c r="Y317" s="27">
        <f t="shared" si="41"/>
        <v>0.94230769230769229</v>
      </c>
      <c r="Z317" s="24" t="str">
        <f t="shared" si="42"/>
        <v>85% a 100%</v>
      </c>
      <c r="AA317" s="28">
        <v>3896814.97</v>
      </c>
      <c r="AB317" s="28">
        <v>1853234.83</v>
      </c>
      <c r="AC317" s="25">
        <f t="shared" si="43"/>
        <v>0.47557680933462437</v>
      </c>
      <c r="AD317" s="26">
        <f t="shared" si="44"/>
        <v>0.47557680933462437</v>
      </c>
      <c r="AE317" s="24" t="str">
        <f t="shared" si="45"/>
        <v>42,2% a 100%</v>
      </c>
      <c r="AF317" s="23" t="str">
        <f t="shared" si="37"/>
        <v>176819251000155</v>
      </c>
      <c r="AG317" s="28">
        <v>3896814.97</v>
      </c>
      <c r="AH317" s="28">
        <v>1853234.83</v>
      </c>
      <c r="AI317" s="18" t="s">
        <v>1568</v>
      </c>
      <c r="AJ317" s="18" t="s">
        <v>1110</v>
      </c>
      <c r="AK317" s="20" t="s">
        <v>729</v>
      </c>
      <c r="AL317" s="20" t="s">
        <v>1502</v>
      </c>
      <c r="AM317" s="29">
        <v>2021</v>
      </c>
    </row>
    <row r="318" spans="1:39" s="30" customFormat="1" ht="127.5" x14ac:dyDescent="0.2">
      <c r="A318" s="20" t="s">
        <v>1194</v>
      </c>
      <c r="B318" s="18" t="s">
        <v>1888</v>
      </c>
      <c r="C318" s="18" t="s">
        <v>1832</v>
      </c>
      <c r="D318" s="19" t="s">
        <v>1828</v>
      </c>
      <c r="E318" s="19" t="s">
        <v>1318</v>
      </c>
      <c r="F318" s="18" t="s">
        <v>941</v>
      </c>
      <c r="G318" s="31" t="s">
        <v>1934</v>
      </c>
      <c r="H318" s="19">
        <v>3</v>
      </c>
      <c r="I318" s="21">
        <v>7</v>
      </c>
      <c r="J318" s="22" t="s">
        <v>1846</v>
      </c>
      <c r="K318" s="18" t="s">
        <v>1726</v>
      </c>
      <c r="L318" s="18" t="s">
        <v>205</v>
      </c>
      <c r="M318" s="23">
        <v>82.73</v>
      </c>
      <c r="N318" s="23">
        <v>25</v>
      </c>
      <c r="O318" s="23">
        <v>25</v>
      </c>
      <c r="P318" s="24">
        <f t="shared" si="38"/>
        <v>50</v>
      </c>
      <c r="Q318" s="23">
        <v>25</v>
      </c>
      <c r="R318" s="23">
        <v>25</v>
      </c>
      <c r="S318" s="23">
        <v>100</v>
      </c>
      <c r="T318" s="23">
        <v>15.91</v>
      </c>
      <c r="U318" s="23">
        <v>25</v>
      </c>
      <c r="V318" s="23">
        <v>40.909999999999997</v>
      </c>
      <c r="W318" s="25">
        <f t="shared" si="39"/>
        <v>0.81819999999999993</v>
      </c>
      <c r="X318" s="26">
        <f t="shared" si="40"/>
        <v>0.81819999999999993</v>
      </c>
      <c r="Y318" s="27">
        <f t="shared" si="41"/>
        <v>0.81819999999999993</v>
      </c>
      <c r="Z318" s="24" t="str">
        <f t="shared" si="42"/>
        <v>70% a 84,99%</v>
      </c>
      <c r="AA318" s="28">
        <v>31358704.68</v>
      </c>
      <c r="AB318" s="28">
        <v>13835690.810000001</v>
      </c>
      <c r="AC318" s="25">
        <f t="shared" si="43"/>
        <v>0.44120734421865798</v>
      </c>
      <c r="AD318" s="26">
        <f t="shared" si="44"/>
        <v>0.44120734421865798</v>
      </c>
      <c r="AE318" s="24" t="str">
        <f t="shared" si="45"/>
        <v>42,2% a 100%</v>
      </c>
      <c r="AF318" s="23" t="str">
        <f t="shared" si="37"/>
        <v>176814675000157</v>
      </c>
      <c r="AG318" s="28">
        <v>31358704.679999989</v>
      </c>
      <c r="AH318" s="28">
        <v>13835690.810000002</v>
      </c>
      <c r="AI318" s="18" t="s">
        <v>1338</v>
      </c>
      <c r="AJ318" s="18" t="s">
        <v>1314</v>
      </c>
      <c r="AK318" s="20" t="s">
        <v>799</v>
      </c>
      <c r="AL318" s="20" t="s">
        <v>1658</v>
      </c>
      <c r="AM318" s="29">
        <v>2021</v>
      </c>
    </row>
    <row r="319" spans="1:39" s="30" customFormat="1" ht="51" x14ac:dyDescent="0.2">
      <c r="A319" s="20" t="s">
        <v>1118</v>
      </c>
      <c r="B319" s="18" t="s">
        <v>1889</v>
      </c>
      <c r="C319" s="18" t="s">
        <v>1827</v>
      </c>
      <c r="D319" s="19" t="s">
        <v>1828</v>
      </c>
      <c r="E319" s="19" t="s">
        <v>161</v>
      </c>
      <c r="F319" s="18" t="s">
        <v>1728</v>
      </c>
      <c r="G319" s="31" t="s">
        <v>1934</v>
      </c>
      <c r="H319" s="19">
        <v>1</v>
      </c>
      <c r="I319" s="21">
        <v>1</v>
      </c>
      <c r="J319" s="22" t="s">
        <v>1840</v>
      </c>
      <c r="K319" s="18" t="s">
        <v>278</v>
      </c>
      <c r="L319" s="18" t="s">
        <v>1669</v>
      </c>
      <c r="M319" s="23">
        <v>0</v>
      </c>
      <c r="N319" s="23">
        <v>0</v>
      </c>
      <c r="O319" s="23">
        <v>0</v>
      </c>
      <c r="P319" s="24">
        <f t="shared" si="38"/>
        <v>0</v>
      </c>
      <c r="Q319" s="23">
        <v>0</v>
      </c>
      <c r="R319" s="23">
        <v>0</v>
      </c>
      <c r="S319" s="23">
        <v>0</v>
      </c>
      <c r="T319" s="23">
        <v>0</v>
      </c>
      <c r="U319" s="23">
        <v>0</v>
      </c>
      <c r="V319" s="23">
        <v>0</v>
      </c>
      <c r="W319" s="25"/>
      <c r="X319" s="26"/>
      <c r="Y319" s="27"/>
      <c r="Z319" s="24"/>
      <c r="AA319" s="28">
        <v>0</v>
      </c>
      <c r="AB319" s="28">
        <v>0</v>
      </c>
      <c r="AC319" s="25" t="e">
        <f t="shared" si="43"/>
        <v>#DIV/0!</v>
      </c>
      <c r="AD319" s="26" t="e">
        <f t="shared" si="44"/>
        <v>#DIV/0!</v>
      </c>
      <c r="AE319" s="24" t="e">
        <f t="shared" si="45"/>
        <v>#DIV/0!</v>
      </c>
      <c r="AF319" s="23" t="str">
        <f t="shared" si="37"/>
        <v>176814314000175</v>
      </c>
      <c r="AG319" s="28">
        <v>0</v>
      </c>
      <c r="AH319" s="28">
        <v>0</v>
      </c>
      <c r="AI319" s="18" t="s">
        <v>106</v>
      </c>
      <c r="AJ319" s="18" t="s">
        <v>106</v>
      </c>
      <c r="AK319" s="20" t="s">
        <v>281</v>
      </c>
      <c r="AL319" s="20" t="s">
        <v>171</v>
      </c>
      <c r="AM319" s="29">
        <v>2021</v>
      </c>
    </row>
    <row r="320" spans="1:39" s="30" customFormat="1" ht="63.75" x14ac:dyDescent="0.2">
      <c r="A320" s="20" t="s">
        <v>423</v>
      </c>
      <c r="B320" s="18" t="s">
        <v>326</v>
      </c>
      <c r="C320" s="18" t="s">
        <v>1829</v>
      </c>
      <c r="D320" s="19" t="s">
        <v>1828</v>
      </c>
      <c r="E320" s="19" t="s">
        <v>1057</v>
      </c>
      <c r="F320" s="18" t="s">
        <v>1526</v>
      </c>
      <c r="G320" s="31" t="s">
        <v>1934</v>
      </c>
      <c r="H320" s="19">
        <v>2</v>
      </c>
      <c r="I320" s="21">
        <v>5</v>
      </c>
      <c r="J320" s="22" t="s">
        <v>1844</v>
      </c>
      <c r="K320" s="18" t="s">
        <v>1084</v>
      </c>
      <c r="L320" s="18" t="s">
        <v>138</v>
      </c>
      <c r="M320" s="23">
        <v>25</v>
      </c>
      <c r="N320" s="23">
        <v>5</v>
      </c>
      <c r="O320" s="23">
        <v>5</v>
      </c>
      <c r="P320" s="24">
        <f t="shared" si="38"/>
        <v>10</v>
      </c>
      <c r="Q320" s="23">
        <v>7</v>
      </c>
      <c r="R320" s="23">
        <v>7</v>
      </c>
      <c r="S320" s="23">
        <v>24</v>
      </c>
      <c r="T320" s="23">
        <v>4</v>
      </c>
      <c r="U320" s="23">
        <v>8</v>
      </c>
      <c r="V320" s="23">
        <v>12</v>
      </c>
      <c r="W320" s="25">
        <f t="shared" si="39"/>
        <v>1.2</v>
      </c>
      <c r="X320" s="26">
        <f t="shared" si="40"/>
        <v>1.2</v>
      </c>
      <c r="Y320" s="27">
        <f t="shared" si="41"/>
        <v>1</v>
      </c>
      <c r="Z320" s="24" t="str">
        <f t="shared" si="42"/>
        <v>85% a 100%</v>
      </c>
      <c r="AA320" s="28">
        <v>993001.49</v>
      </c>
      <c r="AB320" s="28">
        <v>477904.21</v>
      </c>
      <c r="AC320" s="25">
        <f t="shared" si="43"/>
        <v>0.48127239970203872</v>
      </c>
      <c r="AD320" s="26">
        <f t="shared" si="44"/>
        <v>0.48127239970203872</v>
      </c>
      <c r="AE320" s="24" t="str">
        <f t="shared" si="45"/>
        <v>42,2% a 100%</v>
      </c>
      <c r="AF320" s="23" t="str">
        <f t="shared" si="37"/>
        <v>176814152000155</v>
      </c>
      <c r="AG320" s="28">
        <v>993001.49000000011</v>
      </c>
      <c r="AH320" s="28">
        <v>477904.21</v>
      </c>
      <c r="AI320" s="18" t="s">
        <v>1017</v>
      </c>
      <c r="AJ320" s="18" t="s">
        <v>210</v>
      </c>
      <c r="AK320" s="20" t="s">
        <v>252</v>
      </c>
      <c r="AL320" s="20" t="s">
        <v>0</v>
      </c>
      <c r="AM320" s="29">
        <v>2021</v>
      </c>
    </row>
    <row r="321" spans="1:39" s="30" customFormat="1" ht="89.25" x14ac:dyDescent="0.2">
      <c r="A321" s="20" t="s">
        <v>1176</v>
      </c>
      <c r="B321" s="18" t="s">
        <v>1890</v>
      </c>
      <c r="C321" s="18" t="s">
        <v>1829</v>
      </c>
      <c r="D321" s="19" t="s">
        <v>1828</v>
      </c>
      <c r="E321" s="19" t="s">
        <v>1057</v>
      </c>
      <c r="F321" s="18" t="s">
        <v>565</v>
      </c>
      <c r="G321" s="31" t="s">
        <v>1934</v>
      </c>
      <c r="H321" s="19">
        <v>2</v>
      </c>
      <c r="I321" s="21">
        <v>5</v>
      </c>
      <c r="J321" s="22" t="s">
        <v>1844</v>
      </c>
      <c r="K321" s="18" t="s">
        <v>1371</v>
      </c>
      <c r="L321" s="18" t="s">
        <v>1029</v>
      </c>
      <c r="M321" s="23">
        <v>100</v>
      </c>
      <c r="N321" s="23">
        <v>25</v>
      </c>
      <c r="O321" s="23">
        <v>25</v>
      </c>
      <c r="P321" s="24">
        <f t="shared" si="38"/>
        <v>50</v>
      </c>
      <c r="Q321" s="23">
        <v>25</v>
      </c>
      <c r="R321" s="23">
        <v>25</v>
      </c>
      <c r="S321" s="23">
        <v>100</v>
      </c>
      <c r="T321" s="23">
        <v>25</v>
      </c>
      <c r="U321" s="23">
        <v>25</v>
      </c>
      <c r="V321" s="23">
        <v>50</v>
      </c>
      <c r="W321" s="25">
        <f t="shared" si="39"/>
        <v>1</v>
      </c>
      <c r="X321" s="26">
        <f t="shared" si="40"/>
        <v>1</v>
      </c>
      <c r="Y321" s="27">
        <f t="shared" si="41"/>
        <v>1</v>
      </c>
      <c r="Z321" s="24" t="str">
        <f t="shared" si="42"/>
        <v>85% a 100%</v>
      </c>
      <c r="AA321" s="28">
        <v>2488509.7799999998</v>
      </c>
      <c r="AB321" s="28">
        <v>1167218.05</v>
      </c>
      <c r="AC321" s="25">
        <f t="shared" si="43"/>
        <v>0.46904298282484552</v>
      </c>
      <c r="AD321" s="26">
        <f t="shared" si="44"/>
        <v>0.46904298282484552</v>
      </c>
      <c r="AE321" s="24" t="str">
        <f t="shared" si="45"/>
        <v>42,2% a 100%</v>
      </c>
      <c r="AF321" s="23" t="str">
        <f t="shared" si="37"/>
        <v>176814365000155</v>
      </c>
      <c r="AG321" s="28">
        <v>2488509.7800000003</v>
      </c>
      <c r="AH321" s="28">
        <v>1167218.0499999998</v>
      </c>
      <c r="AI321" s="18" t="s">
        <v>755</v>
      </c>
      <c r="AJ321" s="18" t="s">
        <v>798</v>
      </c>
      <c r="AK321" s="20" t="s">
        <v>649</v>
      </c>
      <c r="AL321" s="20" t="s">
        <v>1144</v>
      </c>
      <c r="AM321" s="29">
        <v>2021</v>
      </c>
    </row>
    <row r="322" spans="1:39" s="30" customFormat="1" ht="140.25" x14ac:dyDescent="0.2">
      <c r="A322" s="20" t="s">
        <v>1176</v>
      </c>
      <c r="B322" s="18" t="s">
        <v>1890</v>
      </c>
      <c r="C322" s="18" t="s">
        <v>1829</v>
      </c>
      <c r="D322" s="19" t="s">
        <v>1828</v>
      </c>
      <c r="E322" s="19" t="s">
        <v>320</v>
      </c>
      <c r="F322" s="18" t="s">
        <v>969</v>
      </c>
      <c r="G322" s="31" t="s">
        <v>1934</v>
      </c>
      <c r="H322" s="19">
        <v>3</v>
      </c>
      <c r="I322" s="21">
        <v>8</v>
      </c>
      <c r="J322" s="22" t="s">
        <v>1847</v>
      </c>
      <c r="K322" s="18" t="s">
        <v>1395</v>
      </c>
      <c r="L322" s="18" t="s">
        <v>930</v>
      </c>
      <c r="M322" s="23">
        <v>100</v>
      </c>
      <c r="N322" s="23">
        <v>25</v>
      </c>
      <c r="O322" s="23">
        <v>25</v>
      </c>
      <c r="P322" s="24">
        <f t="shared" si="38"/>
        <v>50</v>
      </c>
      <c r="Q322" s="23">
        <v>25</v>
      </c>
      <c r="R322" s="23">
        <v>25</v>
      </c>
      <c r="S322" s="23">
        <v>100</v>
      </c>
      <c r="T322" s="23">
        <v>25</v>
      </c>
      <c r="U322" s="23">
        <v>25</v>
      </c>
      <c r="V322" s="23">
        <v>50</v>
      </c>
      <c r="W322" s="25">
        <f t="shared" si="39"/>
        <v>1</v>
      </c>
      <c r="X322" s="26">
        <f t="shared" si="40"/>
        <v>1</v>
      </c>
      <c r="Y322" s="27">
        <f t="shared" si="41"/>
        <v>1</v>
      </c>
      <c r="Z322" s="24" t="str">
        <f t="shared" si="42"/>
        <v>85% a 100%</v>
      </c>
      <c r="AA322" s="28">
        <v>1704660.17</v>
      </c>
      <c r="AB322" s="28">
        <v>719940.33</v>
      </c>
      <c r="AC322" s="25">
        <f t="shared" si="43"/>
        <v>0.42233657046143103</v>
      </c>
      <c r="AD322" s="26">
        <f t="shared" si="44"/>
        <v>0.42233657046143103</v>
      </c>
      <c r="AE322" s="24" t="str">
        <f t="shared" si="45"/>
        <v>42,2% a 100%</v>
      </c>
      <c r="AF322" s="23" t="str">
        <f t="shared" si="37"/>
        <v>176814365000156</v>
      </c>
      <c r="AG322" s="28">
        <v>1704660.1700000002</v>
      </c>
      <c r="AH322" s="28">
        <v>719940.33000000007</v>
      </c>
      <c r="AI322" s="18" t="s">
        <v>1046</v>
      </c>
      <c r="AJ322" s="18" t="s">
        <v>1330</v>
      </c>
      <c r="AK322" s="20" t="s">
        <v>649</v>
      </c>
      <c r="AL322" s="20" t="s">
        <v>1144</v>
      </c>
      <c r="AM322" s="29">
        <v>2021</v>
      </c>
    </row>
    <row r="323" spans="1:39" s="30" customFormat="1" ht="102" x14ac:dyDescent="0.2">
      <c r="A323" s="20" t="s">
        <v>1176</v>
      </c>
      <c r="B323" s="18" t="s">
        <v>1890</v>
      </c>
      <c r="C323" s="18" t="s">
        <v>1829</v>
      </c>
      <c r="D323" s="19" t="s">
        <v>1828</v>
      </c>
      <c r="E323" s="19" t="s">
        <v>1318</v>
      </c>
      <c r="F323" s="18" t="s">
        <v>679</v>
      </c>
      <c r="G323" s="31" t="s">
        <v>1934</v>
      </c>
      <c r="H323" s="19">
        <v>2</v>
      </c>
      <c r="I323" s="21">
        <v>5</v>
      </c>
      <c r="J323" s="22" t="s">
        <v>1844</v>
      </c>
      <c r="K323" s="18" t="s">
        <v>1148</v>
      </c>
      <c r="L323" s="18" t="s">
        <v>1657</v>
      </c>
      <c r="M323" s="23">
        <v>100</v>
      </c>
      <c r="N323" s="23">
        <v>25</v>
      </c>
      <c r="O323" s="23">
        <v>25</v>
      </c>
      <c r="P323" s="24">
        <f t="shared" si="38"/>
        <v>50</v>
      </c>
      <c r="Q323" s="23">
        <v>25</v>
      </c>
      <c r="R323" s="23">
        <v>25</v>
      </c>
      <c r="S323" s="23">
        <v>100</v>
      </c>
      <c r="T323" s="23">
        <v>21.72</v>
      </c>
      <c r="U323" s="23">
        <v>16.350000000000001</v>
      </c>
      <c r="V323" s="23">
        <v>38.07</v>
      </c>
      <c r="W323" s="25">
        <f t="shared" si="39"/>
        <v>0.76139999999999997</v>
      </c>
      <c r="X323" s="26">
        <f t="shared" si="40"/>
        <v>0.76139999999999997</v>
      </c>
      <c r="Y323" s="27">
        <f t="shared" si="41"/>
        <v>0.76139999999999997</v>
      </c>
      <c r="Z323" s="24" t="str">
        <f t="shared" si="42"/>
        <v>70% a 84,99%</v>
      </c>
      <c r="AA323" s="28">
        <v>847251.97</v>
      </c>
      <c r="AB323" s="28">
        <v>388460.59</v>
      </c>
      <c r="AC323" s="25">
        <f t="shared" si="43"/>
        <v>0.45849476159966918</v>
      </c>
      <c r="AD323" s="26">
        <f t="shared" si="44"/>
        <v>0.45849476159966918</v>
      </c>
      <c r="AE323" s="24" t="str">
        <f t="shared" si="45"/>
        <v>42,2% a 100%</v>
      </c>
      <c r="AF323" s="23" t="str">
        <f t="shared" si="37"/>
        <v>176814365000157</v>
      </c>
      <c r="AG323" s="28">
        <v>847251.9700000002</v>
      </c>
      <c r="AH323" s="28">
        <v>388460.58999999991</v>
      </c>
      <c r="AI323" s="18" t="s">
        <v>1653</v>
      </c>
      <c r="AJ323" s="18" t="s">
        <v>929</v>
      </c>
      <c r="AK323" s="20" t="s">
        <v>649</v>
      </c>
      <c r="AL323" s="20" t="s">
        <v>1144</v>
      </c>
      <c r="AM323" s="29">
        <v>2021</v>
      </c>
    </row>
    <row r="324" spans="1:39" s="30" customFormat="1" ht="114.75" x14ac:dyDescent="0.2">
      <c r="A324" s="20" t="s">
        <v>1210</v>
      </c>
      <c r="B324" s="18" t="s">
        <v>1219</v>
      </c>
      <c r="C324" s="18" t="s">
        <v>1829</v>
      </c>
      <c r="D324" s="19" t="s">
        <v>1828</v>
      </c>
      <c r="E324" s="19" t="s">
        <v>1057</v>
      </c>
      <c r="F324" s="18" t="s">
        <v>1295</v>
      </c>
      <c r="G324" s="31" t="s">
        <v>1934</v>
      </c>
      <c r="H324" s="19">
        <v>2</v>
      </c>
      <c r="I324" s="21">
        <v>4</v>
      </c>
      <c r="J324" s="22" t="s">
        <v>1843</v>
      </c>
      <c r="K324" s="18" t="s">
        <v>595</v>
      </c>
      <c r="L324" s="18" t="s">
        <v>300</v>
      </c>
      <c r="M324" s="23">
        <v>12381553.189999999</v>
      </c>
      <c r="N324" s="23">
        <v>3422677.17</v>
      </c>
      <c r="O324" s="23">
        <v>3670666.95</v>
      </c>
      <c r="P324" s="24">
        <f t="shared" si="38"/>
        <v>7093344.1200000001</v>
      </c>
      <c r="Q324" s="23">
        <v>3075300.86</v>
      </c>
      <c r="R324" s="23">
        <v>2963605.67</v>
      </c>
      <c r="S324" s="23">
        <v>13132250.65</v>
      </c>
      <c r="T324" s="23">
        <v>3448597.52</v>
      </c>
      <c r="U324" s="23">
        <v>3541899.87</v>
      </c>
      <c r="V324" s="23">
        <v>6990497.3899999997</v>
      </c>
      <c r="W324" s="25">
        <f t="shared" si="39"/>
        <v>0.98550095296941542</v>
      </c>
      <c r="X324" s="26">
        <f t="shared" si="40"/>
        <v>0.98550095296941542</v>
      </c>
      <c r="Y324" s="27">
        <f t="shared" si="41"/>
        <v>0.98550095296941542</v>
      </c>
      <c r="Z324" s="24" t="str">
        <f t="shared" si="42"/>
        <v>85% a 100%</v>
      </c>
      <c r="AA324" s="28">
        <v>51082142.079999998</v>
      </c>
      <c r="AB324" s="28">
        <v>24137568.359999999</v>
      </c>
      <c r="AC324" s="25">
        <f t="shared" si="43"/>
        <v>0.47252459229681543</v>
      </c>
      <c r="AD324" s="26">
        <f t="shared" si="44"/>
        <v>0.47252459229681543</v>
      </c>
      <c r="AE324" s="24" t="str">
        <f t="shared" si="45"/>
        <v>42,2% a 100%</v>
      </c>
      <c r="AF324" s="23" t="str">
        <f t="shared" si="37"/>
        <v>176001321000155</v>
      </c>
      <c r="AG324" s="28"/>
      <c r="AH324" s="28"/>
      <c r="AI324" s="18" t="s">
        <v>1381</v>
      </c>
      <c r="AJ324" s="18" t="s">
        <v>1469</v>
      </c>
      <c r="AK324" s="20" t="s">
        <v>754</v>
      </c>
      <c r="AL324" s="20" t="s">
        <v>1200</v>
      </c>
      <c r="AM324" s="29">
        <v>2021</v>
      </c>
    </row>
    <row r="325" spans="1:39" s="30" customFormat="1" ht="114.75" x14ac:dyDescent="0.2">
      <c r="A325" s="20" t="s">
        <v>1447</v>
      </c>
      <c r="B325" s="18" t="s">
        <v>1701</v>
      </c>
      <c r="C325" s="18" t="s">
        <v>1829</v>
      </c>
      <c r="D325" s="19" t="s">
        <v>1828</v>
      </c>
      <c r="E325" s="19" t="s">
        <v>1379</v>
      </c>
      <c r="F325" s="18" t="s">
        <v>531</v>
      </c>
      <c r="G325" s="31" t="s">
        <v>1934</v>
      </c>
      <c r="H325" s="19">
        <v>2</v>
      </c>
      <c r="I325" s="21">
        <v>5</v>
      </c>
      <c r="J325" s="22" t="s">
        <v>1844</v>
      </c>
      <c r="K325" s="18" t="s">
        <v>174</v>
      </c>
      <c r="L325" s="18" t="s">
        <v>205</v>
      </c>
      <c r="M325" s="23">
        <v>75.63</v>
      </c>
      <c r="N325" s="23">
        <v>25</v>
      </c>
      <c r="O325" s="23">
        <v>25</v>
      </c>
      <c r="P325" s="24">
        <f t="shared" si="38"/>
        <v>50</v>
      </c>
      <c r="Q325" s="23">
        <v>25</v>
      </c>
      <c r="R325" s="23">
        <v>25</v>
      </c>
      <c r="S325" s="23">
        <v>100</v>
      </c>
      <c r="T325" s="23">
        <v>13.68</v>
      </c>
      <c r="U325" s="23">
        <v>13.96</v>
      </c>
      <c r="V325" s="23">
        <v>27.64</v>
      </c>
      <c r="W325" s="25">
        <f t="shared" si="39"/>
        <v>0.55279999999999996</v>
      </c>
      <c r="X325" s="26">
        <f t="shared" si="40"/>
        <v>0.55279999999999996</v>
      </c>
      <c r="Y325" s="27">
        <f t="shared" si="41"/>
        <v>0.55279999999999996</v>
      </c>
      <c r="Z325" s="24" t="str">
        <f t="shared" si="42"/>
        <v>0% a 69,99%</v>
      </c>
      <c r="AA325" s="28">
        <v>3591823.74</v>
      </c>
      <c r="AB325" s="28">
        <v>1624928.72</v>
      </c>
      <c r="AC325" s="25">
        <f t="shared" si="43"/>
        <v>0.45239656442607062</v>
      </c>
      <c r="AD325" s="26">
        <f t="shared" si="44"/>
        <v>0.45239656442607062</v>
      </c>
      <c r="AE325" s="24" t="str">
        <f t="shared" si="45"/>
        <v>42,2% a 100%</v>
      </c>
      <c r="AF325" s="23" t="str">
        <f t="shared" si="37"/>
        <v>176804114000181</v>
      </c>
      <c r="AG325" s="28">
        <v>121037.7</v>
      </c>
      <c r="AH325" s="28">
        <v>43459.17</v>
      </c>
      <c r="AI325" s="18" t="s">
        <v>827</v>
      </c>
      <c r="AJ325" s="18" t="s">
        <v>1454</v>
      </c>
      <c r="AK325" s="20" t="s">
        <v>549</v>
      </c>
      <c r="AL325" s="20" t="s">
        <v>111</v>
      </c>
      <c r="AM325" s="29">
        <v>2021</v>
      </c>
    </row>
    <row r="326" spans="1:39" s="30" customFormat="1" ht="165.75" x14ac:dyDescent="0.2">
      <c r="A326" s="20" t="s">
        <v>28</v>
      </c>
      <c r="B326" s="18" t="s">
        <v>194</v>
      </c>
      <c r="C326" s="18" t="s">
        <v>1837</v>
      </c>
      <c r="D326" s="19" t="s">
        <v>1828</v>
      </c>
      <c r="E326" s="19" t="s">
        <v>1057</v>
      </c>
      <c r="F326" s="18" t="s">
        <v>898</v>
      </c>
      <c r="G326" s="31" t="s">
        <v>1934</v>
      </c>
      <c r="H326" s="19">
        <v>1</v>
      </c>
      <c r="I326" s="21">
        <v>1</v>
      </c>
      <c r="J326" s="22" t="s">
        <v>1840</v>
      </c>
      <c r="K326" s="18" t="s">
        <v>554</v>
      </c>
      <c r="L326" s="18" t="s">
        <v>205</v>
      </c>
      <c r="M326" s="23">
        <v>99.66</v>
      </c>
      <c r="N326" s="23">
        <v>20</v>
      </c>
      <c r="O326" s="23">
        <v>20</v>
      </c>
      <c r="P326" s="24">
        <f t="shared" si="38"/>
        <v>40</v>
      </c>
      <c r="Q326" s="23">
        <v>35</v>
      </c>
      <c r="R326" s="23">
        <v>25</v>
      </c>
      <c r="S326" s="23">
        <v>100</v>
      </c>
      <c r="T326" s="23">
        <v>18</v>
      </c>
      <c r="U326" s="23">
        <v>22</v>
      </c>
      <c r="V326" s="23">
        <v>40</v>
      </c>
      <c r="W326" s="25">
        <f t="shared" si="39"/>
        <v>1</v>
      </c>
      <c r="X326" s="26">
        <f t="shared" si="40"/>
        <v>1</v>
      </c>
      <c r="Y326" s="27">
        <f t="shared" si="41"/>
        <v>1</v>
      </c>
      <c r="Z326" s="24" t="str">
        <f t="shared" si="42"/>
        <v>85% a 100%</v>
      </c>
      <c r="AA326" s="28">
        <v>24409700.48</v>
      </c>
      <c r="AB326" s="28">
        <v>9677271.25</v>
      </c>
      <c r="AC326" s="25">
        <f t="shared" si="43"/>
        <v>0.39645186379607716</v>
      </c>
      <c r="AD326" s="26">
        <f t="shared" si="44"/>
        <v>0.39645186379607716</v>
      </c>
      <c r="AE326" s="24" t="str">
        <f t="shared" si="45"/>
        <v>34,7% a 42,1%</v>
      </c>
      <c r="AF326" s="23" t="str">
        <f t="shared" si="37"/>
        <v>176817488000155</v>
      </c>
      <c r="AG326" s="28">
        <v>24409700.479999997</v>
      </c>
      <c r="AH326" s="28">
        <v>9677271.25</v>
      </c>
      <c r="AI326" s="18" t="s">
        <v>691</v>
      </c>
      <c r="AJ326" s="18" t="s">
        <v>676</v>
      </c>
      <c r="AK326" s="20" t="s">
        <v>577</v>
      </c>
      <c r="AL326" s="20" t="s">
        <v>1533</v>
      </c>
      <c r="AM326" s="29">
        <v>2021</v>
      </c>
    </row>
    <row r="327" spans="1:39" s="30" customFormat="1" ht="51" x14ac:dyDescent="0.2">
      <c r="A327" s="20" t="s">
        <v>1376</v>
      </c>
      <c r="B327" s="18" t="s">
        <v>1891</v>
      </c>
      <c r="C327" s="18" t="s">
        <v>1829</v>
      </c>
      <c r="D327" s="19" t="s">
        <v>1831</v>
      </c>
      <c r="E327" s="19" t="s">
        <v>1057</v>
      </c>
      <c r="F327" s="18" t="s">
        <v>83</v>
      </c>
      <c r="G327" s="31" t="s">
        <v>1934</v>
      </c>
      <c r="H327" s="19">
        <v>2</v>
      </c>
      <c r="I327" s="21">
        <v>4</v>
      </c>
      <c r="J327" s="22" t="s">
        <v>1843</v>
      </c>
      <c r="K327" s="18" t="s">
        <v>999</v>
      </c>
      <c r="L327" s="18" t="s">
        <v>300</v>
      </c>
      <c r="M327" s="23">
        <v>60061174.57</v>
      </c>
      <c r="N327" s="23">
        <v>7215331</v>
      </c>
      <c r="O327" s="23">
        <v>8900000</v>
      </c>
      <c r="P327" s="24">
        <f t="shared" si="38"/>
        <v>16115331</v>
      </c>
      <c r="Q327" s="23">
        <v>9100000</v>
      </c>
      <c r="R327" s="23">
        <v>9100000</v>
      </c>
      <c r="S327" s="23">
        <v>34315331</v>
      </c>
      <c r="T327" s="23">
        <v>7610059.3099999996</v>
      </c>
      <c r="U327" s="23">
        <v>15181069.01</v>
      </c>
      <c r="V327" s="23">
        <v>22791128.32</v>
      </c>
      <c r="W327" s="25">
        <f t="shared" si="39"/>
        <v>1.4142513312323526</v>
      </c>
      <c r="X327" s="26">
        <f t="shared" si="40"/>
        <v>1.4142513312323526</v>
      </c>
      <c r="Y327" s="27">
        <f t="shared" si="41"/>
        <v>1</v>
      </c>
      <c r="Z327" s="24" t="str">
        <f t="shared" si="42"/>
        <v>85% a 100%</v>
      </c>
      <c r="AA327" s="28">
        <v>818061.21</v>
      </c>
      <c r="AB327" s="28">
        <v>580670.89</v>
      </c>
      <c r="AC327" s="25">
        <f t="shared" si="43"/>
        <v>0.70981349916346725</v>
      </c>
      <c r="AD327" s="26">
        <f t="shared" si="44"/>
        <v>0.70981349916346725</v>
      </c>
      <c r="AE327" s="24" t="str">
        <f t="shared" si="45"/>
        <v>42,2% a 100%</v>
      </c>
      <c r="AF327" s="23" t="str">
        <f t="shared" si="37"/>
        <v>176001348000155</v>
      </c>
      <c r="AG327" s="28">
        <v>818061.21000000008</v>
      </c>
      <c r="AH327" s="28">
        <v>580670.89</v>
      </c>
      <c r="AI327" s="18" t="s">
        <v>973</v>
      </c>
      <c r="AJ327" s="18" t="s">
        <v>1428</v>
      </c>
      <c r="AK327" s="20" t="s">
        <v>1675</v>
      </c>
      <c r="AL327" s="20" t="s">
        <v>500</v>
      </c>
      <c r="AM327" s="29">
        <v>2021</v>
      </c>
    </row>
    <row r="328" spans="1:39" s="30" customFormat="1" ht="89.25" x14ac:dyDescent="0.2">
      <c r="A328" s="20" t="s">
        <v>1376</v>
      </c>
      <c r="B328" s="18" t="s">
        <v>1891</v>
      </c>
      <c r="C328" s="18" t="s">
        <v>1829</v>
      </c>
      <c r="D328" s="19" t="s">
        <v>1831</v>
      </c>
      <c r="E328" s="19" t="s">
        <v>320</v>
      </c>
      <c r="F328" s="18" t="s">
        <v>1322</v>
      </c>
      <c r="G328" s="31" t="s">
        <v>1934</v>
      </c>
      <c r="H328" s="19">
        <v>2</v>
      </c>
      <c r="I328" s="21">
        <v>4</v>
      </c>
      <c r="J328" s="22" t="s">
        <v>1843</v>
      </c>
      <c r="K328" s="18" t="s">
        <v>1221</v>
      </c>
      <c r="L328" s="18" t="s">
        <v>205</v>
      </c>
      <c r="M328" s="23">
        <v>18</v>
      </c>
      <c r="N328" s="23">
        <v>0</v>
      </c>
      <c r="O328" s="23">
        <v>0</v>
      </c>
      <c r="P328" s="24">
        <f t="shared" si="38"/>
        <v>0</v>
      </c>
      <c r="Q328" s="23">
        <v>0</v>
      </c>
      <c r="R328" s="23">
        <v>18</v>
      </c>
      <c r="S328" s="23">
        <v>18</v>
      </c>
      <c r="T328" s="23">
        <v>0</v>
      </c>
      <c r="U328" s="23">
        <v>0</v>
      </c>
      <c r="V328" s="23">
        <v>0</v>
      </c>
      <c r="W328" s="25"/>
      <c r="X328" s="26"/>
      <c r="Y328" s="27"/>
      <c r="Z328" s="24"/>
      <c r="AA328" s="28">
        <v>762548.6</v>
      </c>
      <c r="AB328" s="28">
        <v>73226.009999999995</v>
      </c>
      <c r="AC328" s="25">
        <f t="shared" si="43"/>
        <v>9.6027990871663776E-2</v>
      </c>
      <c r="AD328" s="26">
        <f t="shared" si="44"/>
        <v>9.6027990871663776E-2</v>
      </c>
      <c r="AE328" s="24" t="str">
        <f t="shared" si="45"/>
        <v>0% a 34,69%</v>
      </c>
      <c r="AF328" s="23" t="str">
        <f t="shared" si="37"/>
        <v>176001348000156</v>
      </c>
      <c r="AG328" s="28">
        <v>762548.59999999986</v>
      </c>
      <c r="AH328" s="28">
        <v>73226.010000000009</v>
      </c>
      <c r="AI328" s="18" t="s">
        <v>122</v>
      </c>
      <c r="AJ328" s="18" t="s">
        <v>250</v>
      </c>
      <c r="AK328" s="20" t="s">
        <v>1675</v>
      </c>
      <c r="AL328" s="20" t="s">
        <v>500</v>
      </c>
      <c r="AM328" s="29">
        <v>2021</v>
      </c>
    </row>
    <row r="329" spans="1:39" s="30" customFormat="1" ht="51" x14ac:dyDescent="0.2">
      <c r="A329" s="20" t="s">
        <v>1124</v>
      </c>
      <c r="B329" s="18" t="s">
        <v>594</v>
      </c>
      <c r="C329" s="18" t="s">
        <v>1837</v>
      </c>
      <c r="D329" s="19" t="s">
        <v>1828</v>
      </c>
      <c r="E329" s="19" t="s">
        <v>320</v>
      </c>
      <c r="F329" s="18" t="s">
        <v>388</v>
      </c>
      <c r="G329" s="31" t="s">
        <v>1934</v>
      </c>
      <c r="H329" s="19">
        <v>1</v>
      </c>
      <c r="I329" s="21">
        <v>1</v>
      </c>
      <c r="J329" s="22" t="s">
        <v>1840</v>
      </c>
      <c r="K329" s="18" t="s">
        <v>651</v>
      </c>
      <c r="L329" s="18" t="s">
        <v>205</v>
      </c>
      <c r="M329" s="23">
        <v>84.02</v>
      </c>
      <c r="N329" s="23">
        <v>25</v>
      </c>
      <c r="O329" s="23">
        <v>25</v>
      </c>
      <c r="P329" s="24">
        <f t="shared" si="38"/>
        <v>50</v>
      </c>
      <c r="Q329" s="23">
        <v>25</v>
      </c>
      <c r="R329" s="23">
        <v>25</v>
      </c>
      <c r="S329" s="23">
        <v>100</v>
      </c>
      <c r="T329" s="23">
        <v>19.68</v>
      </c>
      <c r="U329" s="23">
        <v>25</v>
      </c>
      <c r="V329" s="23">
        <v>44.68</v>
      </c>
      <c r="W329" s="25">
        <f t="shared" si="39"/>
        <v>0.89359999999999995</v>
      </c>
      <c r="X329" s="26">
        <f t="shared" si="40"/>
        <v>0.89359999999999995</v>
      </c>
      <c r="Y329" s="27">
        <f t="shared" si="41"/>
        <v>0.89359999999999995</v>
      </c>
      <c r="Z329" s="24" t="str">
        <f t="shared" si="42"/>
        <v>85% a 100%</v>
      </c>
      <c r="AA329" s="28">
        <v>44964744.960000001</v>
      </c>
      <c r="AB329" s="28">
        <v>20902076.649999999</v>
      </c>
      <c r="AC329" s="25">
        <f t="shared" si="43"/>
        <v>0.46485478053070667</v>
      </c>
      <c r="AD329" s="26">
        <f t="shared" si="44"/>
        <v>0.46485478053070667</v>
      </c>
      <c r="AE329" s="24" t="str">
        <f t="shared" si="45"/>
        <v>42,2% a 100%</v>
      </c>
      <c r="AF329" s="23" t="str">
        <f t="shared" ref="AF329:AF392" si="46">CONCATENATE(A329,E329)</f>
        <v>176819200000156</v>
      </c>
      <c r="AG329" s="28">
        <v>44964744.959999993</v>
      </c>
      <c r="AH329" s="28">
        <v>20902076.649999999</v>
      </c>
      <c r="AI329" s="18" t="s">
        <v>1583</v>
      </c>
      <c r="AJ329" s="18" t="s">
        <v>121</v>
      </c>
      <c r="AK329" s="20" t="s">
        <v>807</v>
      </c>
      <c r="AL329" s="20" t="s">
        <v>385</v>
      </c>
      <c r="AM329" s="29">
        <v>2021</v>
      </c>
    </row>
    <row r="330" spans="1:39" s="30" customFormat="1" ht="51" x14ac:dyDescent="0.2">
      <c r="A330" s="20" t="s">
        <v>1124</v>
      </c>
      <c r="B330" s="18" t="s">
        <v>594</v>
      </c>
      <c r="C330" s="18" t="s">
        <v>1837</v>
      </c>
      <c r="D330" s="19" t="s">
        <v>1828</v>
      </c>
      <c r="E330" s="19" t="s">
        <v>279</v>
      </c>
      <c r="F330" s="18" t="s">
        <v>940</v>
      </c>
      <c r="G330" s="31" t="s">
        <v>1934</v>
      </c>
      <c r="H330" s="19">
        <v>1</v>
      </c>
      <c r="I330" s="21">
        <v>1</v>
      </c>
      <c r="J330" s="22" t="s">
        <v>1840</v>
      </c>
      <c r="K330" s="18" t="s">
        <v>51</v>
      </c>
      <c r="L330" s="18" t="s">
        <v>205</v>
      </c>
      <c r="M330" s="23">
        <v>74.16</v>
      </c>
      <c r="N330" s="23">
        <v>25</v>
      </c>
      <c r="O330" s="23">
        <v>25</v>
      </c>
      <c r="P330" s="24">
        <f t="shared" ref="P330:P393" si="47">SUM(N330:O330)</f>
        <v>50</v>
      </c>
      <c r="Q330" s="23">
        <v>25</v>
      </c>
      <c r="R330" s="23">
        <v>25</v>
      </c>
      <c r="S330" s="23">
        <v>100</v>
      </c>
      <c r="T330" s="23">
        <v>0</v>
      </c>
      <c r="U330" s="23">
        <v>100</v>
      </c>
      <c r="V330" s="23">
        <v>100</v>
      </c>
      <c r="W330" s="25">
        <f t="shared" ref="W330:W393" si="48">V330/P330</f>
        <v>2</v>
      </c>
      <c r="X330" s="26">
        <f t="shared" ref="X330:X393" si="49">V330/P330</f>
        <v>2</v>
      </c>
      <c r="Y330" s="27">
        <f t="shared" ref="Y330:Y393" si="50">IF(X330&gt;=100%,1,X330)</f>
        <v>1</v>
      </c>
      <c r="Z330" s="24" t="str">
        <f t="shared" ref="Z330:Z393" si="51">IF(X330&gt;=85%,"85% a 100%",IF(AND(X330&gt;=70%,X330&lt;85%),"70% a 84,99%","0% a 69,99%"))</f>
        <v>85% a 100%</v>
      </c>
      <c r="AA330" s="28">
        <v>6944</v>
      </c>
      <c r="AB330" s="28">
        <v>6944</v>
      </c>
      <c r="AC330" s="25">
        <f t="shared" ref="AC330:AC393" si="52">AB330/AA330</f>
        <v>1</v>
      </c>
      <c r="AD330" s="26">
        <f t="shared" ref="AD330:AD393" si="53">AB330/AA330</f>
        <v>1</v>
      </c>
      <c r="AE330" s="24" t="str">
        <f t="shared" ref="AE330:AE393" si="54">IF(AD330&gt;=42.2%,"42,2% a 100%",IF(AND(AD330&gt;=34.7%,AD330&lt;42.19%),"34,7% a 42,1%","0% a 34,69%"))</f>
        <v>42,2% a 100%</v>
      </c>
      <c r="AF330" s="23" t="str">
        <f t="shared" si="46"/>
        <v>176819200000158</v>
      </c>
      <c r="AG330" s="28">
        <v>6944</v>
      </c>
      <c r="AH330" s="28">
        <v>6944</v>
      </c>
      <c r="AI330" s="18" t="s">
        <v>655</v>
      </c>
      <c r="AJ330" s="18" t="s">
        <v>601</v>
      </c>
      <c r="AK330" s="20" t="s">
        <v>807</v>
      </c>
      <c r="AL330" s="20" t="s">
        <v>385</v>
      </c>
      <c r="AM330" s="29">
        <v>2021</v>
      </c>
    </row>
    <row r="331" spans="1:39" s="30" customFormat="1" ht="165.75" x14ac:dyDescent="0.2">
      <c r="A331" s="20" t="s">
        <v>1690</v>
      </c>
      <c r="B331" s="18" t="s">
        <v>548</v>
      </c>
      <c r="C331" s="18" t="s">
        <v>1829</v>
      </c>
      <c r="D331" s="19" t="s">
        <v>1828</v>
      </c>
      <c r="E331" s="19" t="s">
        <v>1057</v>
      </c>
      <c r="F331" s="18" t="s">
        <v>582</v>
      </c>
      <c r="G331" s="31" t="s">
        <v>1934</v>
      </c>
      <c r="H331" s="19">
        <v>2</v>
      </c>
      <c r="I331" s="21">
        <v>5</v>
      </c>
      <c r="J331" s="22" t="s">
        <v>1844</v>
      </c>
      <c r="K331" s="18" t="s">
        <v>1323</v>
      </c>
      <c r="L331" s="18" t="s">
        <v>205</v>
      </c>
      <c r="M331" s="23">
        <v>100</v>
      </c>
      <c r="N331" s="23">
        <v>25</v>
      </c>
      <c r="O331" s="23">
        <v>25</v>
      </c>
      <c r="P331" s="24">
        <f t="shared" si="47"/>
        <v>50</v>
      </c>
      <c r="Q331" s="23">
        <v>25</v>
      </c>
      <c r="R331" s="23">
        <v>25</v>
      </c>
      <c r="S331" s="23">
        <v>100</v>
      </c>
      <c r="T331" s="23">
        <v>25</v>
      </c>
      <c r="U331" s="23">
        <v>25</v>
      </c>
      <c r="V331" s="23">
        <v>50</v>
      </c>
      <c r="W331" s="25">
        <f t="shared" si="48"/>
        <v>1</v>
      </c>
      <c r="X331" s="26">
        <f t="shared" si="49"/>
        <v>1</v>
      </c>
      <c r="Y331" s="27">
        <f t="shared" si="50"/>
        <v>1</v>
      </c>
      <c r="Z331" s="24" t="str">
        <f t="shared" si="51"/>
        <v>85% a 100%</v>
      </c>
      <c r="AA331" s="28">
        <v>2646907.29</v>
      </c>
      <c r="AB331" s="28">
        <v>1208451.32</v>
      </c>
      <c r="AC331" s="25">
        <f t="shared" si="52"/>
        <v>0.45655219000889147</v>
      </c>
      <c r="AD331" s="26">
        <f t="shared" si="53"/>
        <v>0.45655219000889147</v>
      </c>
      <c r="AE331" s="24" t="str">
        <f t="shared" si="54"/>
        <v>42,2% a 100%</v>
      </c>
      <c r="AF331" s="23" t="str">
        <f t="shared" si="46"/>
        <v>176819049000155</v>
      </c>
      <c r="AG331" s="28">
        <v>2646907.29</v>
      </c>
      <c r="AH331" s="28">
        <v>1208451.3200000003</v>
      </c>
      <c r="AI331" s="18" t="s">
        <v>1357</v>
      </c>
      <c r="AJ331" s="18" t="s">
        <v>110</v>
      </c>
      <c r="AK331" s="20" t="s">
        <v>519</v>
      </c>
      <c r="AL331" s="20" t="s">
        <v>1579</v>
      </c>
      <c r="AM331" s="29">
        <v>2021</v>
      </c>
    </row>
    <row r="332" spans="1:39" s="30" customFormat="1" ht="114.75" x14ac:dyDescent="0.2">
      <c r="A332" s="20" t="s">
        <v>1552</v>
      </c>
      <c r="B332" s="18" t="s">
        <v>1373</v>
      </c>
      <c r="C332" s="18" t="s">
        <v>1943</v>
      </c>
      <c r="D332" s="19" t="s">
        <v>1828</v>
      </c>
      <c r="E332" s="19" t="s">
        <v>1057</v>
      </c>
      <c r="F332" s="18" t="s">
        <v>742</v>
      </c>
      <c r="G332" s="31" t="s">
        <v>1934</v>
      </c>
      <c r="H332" s="19">
        <v>3</v>
      </c>
      <c r="I332" s="21">
        <v>7</v>
      </c>
      <c r="J332" s="22" t="s">
        <v>1846</v>
      </c>
      <c r="K332" s="18" t="s">
        <v>1575</v>
      </c>
      <c r="L332" s="18" t="s">
        <v>310</v>
      </c>
      <c r="M332" s="23">
        <v>94</v>
      </c>
      <c r="N332" s="23">
        <v>25</v>
      </c>
      <c r="O332" s="23">
        <v>25</v>
      </c>
      <c r="P332" s="24">
        <f t="shared" si="47"/>
        <v>50</v>
      </c>
      <c r="Q332" s="23">
        <v>25</v>
      </c>
      <c r="R332" s="23">
        <v>25</v>
      </c>
      <c r="S332" s="23">
        <v>100</v>
      </c>
      <c r="T332" s="23">
        <v>7.15</v>
      </c>
      <c r="U332" s="23">
        <v>11.36</v>
      </c>
      <c r="V332" s="23">
        <v>18.510000000000002</v>
      </c>
      <c r="W332" s="25">
        <f t="shared" si="48"/>
        <v>0.37020000000000003</v>
      </c>
      <c r="X332" s="26">
        <f t="shared" si="49"/>
        <v>0.37020000000000003</v>
      </c>
      <c r="Y332" s="27">
        <f t="shared" si="50"/>
        <v>0.37020000000000003</v>
      </c>
      <c r="Z332" s="24" t="str">
        <f t="shared" si="51"/>
        <v>0% a 69,99%</v>
      </c>
      <c r="AA332" s="28">
        <v>43710157.920000002</v>
      </c>
      <c r="AB332" s="28">
        <v>8088585.6299999999</v>
      </c>
      <c r="AC332" s="25">
        <f t="shared" si="52"/>
        <v>0.18505047830767479</v>
      </c>
      <c r="AD332" s="26">
        <f t="shared" si="53"/>
        <v>0.18505047830767479</v>
      </c>
      <c r="AE332" s="24" t="str">
        <f t="shared" si="54"/>
        <v>0% a 34,69%</v>
      </c>
      <c r="AF332" s="23" t="str">
        <f t="shared" si="46"/>
        <v>176818573000155</v>
      </c>
      <c r="AG332" s="28">
        <v>43710157.920000002</v>
      </c>
      <c r="AH332" s="28">
        <v>8088585.6299999999</v>
      </c>
      <c r="AI332" s="18" t="s">
        <v>1011</v>
      </c>
      <c r="AJ332" s="18" t="s">
        <v>1385</v>
      </c>
      <c r="AK332" s="20" t="s">
        <v>190</v>
      </c>
      <c r="AL332" s="20" t="s">
        <v>1356</v>
      </c>
      <c r="AM332" s="29">
        <v>2021</v>
      </c>
    </row>
    <row r="333" spans="1:39" s="30" customFormat="1" ht="51" x14ac:dyDescent="0.2">
      <c r="A333" s="20" t="s">
        <v>1664</v>
      </c>
      <c r="B333" s="18" t="s">
        <v>290</v>
      </c>
      <c r="C333" s="18" t="s">
        <v>1832</v>
      </c>
      <c r="D333" s="19" t="s">
        <v>1828</v>
      </c>
      <c r="E333" s="19" t="s">
        <v>1057</v>
      </c>
      <c r="F333" s="18" t="s">
        <v>1520</v>
      </c>
      <c r="G333" s="31" t="s">
        <v>1934</v>
      </c>
      <c r="H333" s="19">
        <v>2</v>
      </c>
      <c r="I333" s="21">
        <v>4</v>
      </c>
      <c r="J333" s="22" t="s">
        <v>1843</v>
      </c>
      <c r="K333" s="18" t="s">
        <v>446</v>
      </c>
      <c r="L333" s="18" t="s">
        <v>138</v>
      </c>
      <c r="M333" s="23">
        <v>98.58</v>
      </c>
      <c r="N333" s="23">
        <v>13</v>
      </c>
      <c r="O333" s="23">
        <v>19</v>
      </c>
      <c r="P333" s="24">
        <f t="shared" si="47"/>
        <v>32</v>
      </c>
      <c r="Q333" s="23">
        <v>25</v>
      </c>
      <c r="R333" s="23">
        <v>29</v>
      </c>
      <c r="S333" s="23">
        <v>86</v>
      </c>
      <c r="T333" s="23">
        <v>15</v>
      </c>
      <c r="U333" s="23">
        <v>17</v>
      </c>
      <c r="V333" s="23">
        <v>32</v>
      </c>
      <c r="W333" s="25">
        <f t="shared" si="48"/>
        <v>1</v>
      </c>
      <c r="X333" s="26">
        <f t="shared" si="49"/>
        <v>1</v>
      </c>
      <c r="Y333" s="27">
        <f t="shared" si="50"/>
        <v>1</v>
      </c>
      <c r="Z333" s="24" t="str">
        <f t="shared" si="51"/>
        <v>85% a 100%</v>
      </c>
      <c r="AA333" s="28">
        <v>11487663.73</v>
      </c>
      <c r="AB333" s="28">
        <v>4344613.17</v>
      </c>
      <c r="AC333" s="25">
        <f t="shared" si="52"/>
        <v>0.37819814995576995</v>
      </c>
      <c r="AD333" s="26">
        <f t="shared" si="53"/>
        <v>0.37819814995576995</v>
      </c>
      <c r="AE333" s="24" t="str">
        <f t="shared" si="54"/>
        <v>34,7% a 42,1%</v>
      </c>
      <c r="AF333" s="23" t="str">
        <f t="shared" si="46"/>
        <v>176000244000155</v>
      </c>
      <c r="AG333" s="28">
        <v>11487663.73</v>
      </c>
      <c r="AH333" s="28">
        <v>4344613.17</v>
      </c>
      <c r="AI333" s="18" t="s">
        <v>1418</v>
      </c>
      <c r="AJ333" s="18" t="s">
        <v>1089</v>
      </c>
      <c r="AK333" s="20" t="s">
        <v>1122</v>
      </c>
      <c r="AL333" s="20" t="s">
        <v>1789</v>
      </c>
      <c r="AM333" s="29">
        <v>2021</v>
      </c>
    </row>
    <row r="334" spans="1:39" s="30" customFormat="1" ht="165.75" x14ac:dyDescent="0.2">
      <c r="A334" s="20" t="s">
        <v>1321</v>
      </c>
      <c r="B334" s="18" t="s">
        <v>1892</v>
      </c>
      <c r="C334" s="18" t="s">
        <v>1832</v>
      </c>
      <c r="D334" s="19" t="s">
        <v>1831</v>
      </c>
      <c r="E334" s="19" t="s">
        <v>1057</v>
      </c>
      <c r="F334" s="18" t="s">
        <v>1778</v>
      </c>
      <c r="G334" s="31" t="s">
        <v>1934</v>
      </c>
      <c r="H334" s="19">
        <v>2</v>
      </c>
      <c r="I334" s="21">
        <v>4</v>
      </c>
      <c r="J334" s="22" t="s">
        <v>1843</v>
      </c>
      <c r="K334" s="18" t="s">
        <v>1689</v>
      </c>
      <c r="L334" s="18" t="s">
        <v>205</v>
      </c>
      <c r="M334" s="23">
        <v>0</v>
      </c>
      <c r="N334" s="23">
        <v>25</v>
      </c>
      <c r="O334" s="23">
        <v>25</v>
      </c>
      <c r="P334" s="24">
        <f t="shared" si="47"/>
        <v>50</v>
      </c>
      <c r="Q334" s="23">
        <v>25</v>
      </c>
      <c r="R334" s="23">
        <v>25</v>
      </c>
      <c r="S334" s="23">
        <v>100</v>
      </c>
      <c r="T334" s="23">
        <v>19.5</v>
      </c>
      <c r="U334" s="23">
        <v>20.76</v>
      </c>
      <c r="V334" s="23">
        <v>40.26</v>
      </c>
      <c r="W334" s="25">
        <f t="shared" si="48"/>
        <v>0.80519999999999992</v>
      </c>
      <c r="X334" s="26">
        <f t="shared" si="49"/>
        <v>0.80519999999999992</v>
      </c>
      <c r="Y334" s="27">
        <f t="shared" si="50"/>
        <v>0.80519999999999992</v>
      </c>
      <c r="Z334" s="24" t="str">
        <f t="shared" si="51"/>
        <v>70% a 84,99%</v>
      </c>
      <c r="AA334" s="28">
        <v>11173807.76</v>
      </c>
      <c r="AB334" s="28">
        <v>5459547.4699999997</v>
      </c>
      <c r="AC334" s="25">
        <f t="shared" si="52"/>
        <v>0.48860223723770241</v>
      </c>
      <c r="AD334" s="26">
        <f t="shared" si="53"/>
        <v>0.48860223723770241</v>
      </c>
      <c r="AE334" s="24" t="str">
        <f t="shared" si="54"/>
        <v>42,2% a 100%</v>
      </c>
      <c r="AF334" s="23" t="str">
        <f t="shared" si="46"/>
        <v>096852223000155</v>
      </c>
      <c r="AG334" s="28">
        <v>11173807.76</v>
      </c>
      <c r="AH334" s="28">
        <v>5459547.4700000007</v>
      </c>
      <c r="AI334" s="18" t="s">
        <v>147</v>
      </c>
      <c r="AJ334" s="18" t="s">
        <v>602</v>
      </c>
      <c r="AK334" s="20" t="s">
        <v>40</v>
      </c>
      <c r="AL334" s="20" t="s">
        <v>796</v>
      </c>
      <c r="AM334" s="29">
        <v>2021</v>
      </c>
    </row>
    <row r="335" spans="1:39" s="30" customFormat="1" ht="63.75" x14ac:dyDescent="0.2">
      <c r="A335" s="20" t="s">
        <v>152</v>
      </c>
      <c r="B335" s="18" t="s">
        <v>1439</v>
      </c>
      <c r="C335" s="18" t="s">
        <v>1832</v>
      </c>
      <c r="D335" s="19" t="s">
        <v>1828</v>
      </c>
      <c r="E335" s="19" t="s">
        <v>1057</v>
      </c>
      <c r="F335" s="18" t="s">
        <v>1586</v>
      </c>
      <c r="G335" s="31" t="s">
        <v>1934</v>
      </c>
      <c r="H335" s="19">
        <v>2</v>
      </c>
      <c r="I335" s="21">
        <v>5</v>
      </c>
      <c r="J335" s="22" t="s">
        <v>1844</v>
      </c>
      <c r="K335" s="18" t="s">
        <v>1355</v>
      </c>
      <c r="L335" s="18" t="s">
        <v>205</v>
      </c>
      <c r="M335" s="23">
        <v>100</v>
      </c>
      <c r="N335" s="23">
        <v>25</v>
      </c>
      <c r="O335" s="23">
        <v>25</v>
      </c>
      <c r="P335" s="24">
        <f t="shared" si="47"/>
        <v>50</v>
      </c>
      <c r="Q335" s="23">
        <v>25</v>
      </c>
      <c r="R335" s="23">
        <v>25</v>
      </c>
      <c r="S335" s="23">
        <v>100</v>
      </c>
      <c r="T335" s="23">
        <v>22.93</v>
      </c>
      <c r="U335" s="23">
        <v>23.9</v>
      </c>
      <c r="V335" s="23">
        <v>46.83</v>
      </c>
      <c r="W335" s="25">
        <f t="shared" si="48"/>
        <v>0.93659999999999999</v>
      </c>
      <c r="X335" s="26">
        <f t="shared" si="49"/>
        <v>0.93659999999999999</v>
      </c>
      <c r="Y335" s="27">
        <f t="shared" si="50"/>
        <v>0.93659999999999999</v>
      </c>
      <c r="Z335" s="24" t="str">
        <f t="shared" si="51"/>
        <v>85% a 100%</v>
      </c>
      <c r="AA335" s="28">
        <v>2884891.19</v>
      </c>
      <c r="AB335" s="28">
        <v>1350898.63</v>
      </c>
      <c r="AC335" s="25">
        <f t="shared" si="52"/>
        <v>0.46826675289614644</v>
      </c>
      <c r="AD335" s="26">
        <f t="shared" si="53"/>
        <v>0.46826675289614644</v>
      </c>
      <c r="AE335" s="24" t="str">
        <f t="shared" si="54"/>
        <v>42,2% a 100%</v>
      </c>
      <c r="AF335" s="23" t="str">
        <f t="shared" si="46"/>
        <v>176816694000155</v>
      </c>
      <c r="AG335" s="28">
        <v>2884891.19</v>
      </c>
      <c r="AH335" s="28">
        <v>1350898.63</v>
      </c>
      <c r="AI335" s="18" t="s">
        <v>1559</v>
      </c>
      <c r="AJ335" s="18" t="s">
        <v>1559</v>
      </c>
      <c r="AK335" s="20" t="s">
        <v>681</v>
      </c>
      <c r="AL335" s="20" t="s">
        <v>1037</v>
      </c>
      <c r="AM335" s="29">
        <v>2021</v>
      </c>
    </row>
    <row r="336" spans="1:39" s="30" customFormat="1" ht="102" x14ac:dyDescent="0.2">
      <c r="A336" s="20" t="s">
        <v>668</v>
      </c>
      <c r="B336" s="18" t="s">
        <v>1893</v>
      </c>
      <c r="C336" s="18" t="s">
        <v>1832</v>
      </c>
      <c r="D336" s="19" t="s">
        <v>1828</v>
      </c>
      <c r="E336" s="19" t="s">
        <v>1057</v>
      </c>
      <c r="F336" s="18" t="s">
        <v>1472</v>
      </c>
      <c r="G336" s="31" t="s">
        <v>1934</v>
      </c>
      <c r="H336" s="19">
        <v>2</v>
      </c>
      <c r="I336" s="21">
        <v>4</v>
      </c>
      <c r="J336" s="22" t="s">
        <v>1843</v>
      </c>
      <c r="K336" s="18" t="s">
        <v>810</v>
      </c>
      <c r="L336" s="18" t="s">
        <v>205</v>
      </c>
      <c r="M336" s="23">
        <v>87.43</v>
      </c>
      <c r="N336" s="23">
        <v>0</v>
      </c>
      <c r="O336" s="23">
        <v>44</v>
      </c>
      <c r="P336" s="24">
        <f t="shared" si="47"/>
        <v>44</v>
      </c>
      <c r="Q336" s="23">
        <v>0</v>
      </c>
      <c r="R336" s="23">
        <v>44</v>
      </c>
      <c r="S336" s="23">
        <v>88</v>
      </c>
      <c r="T336" s="23">
        <v>0</v>
      </c>
      <c r="U336" s="23">
        <v>43.9</v>
      </c>
      <c r="V336" s="23">
        <v>43.9</v>
      </c>
      <c r="W336" s="25">
        <f t="shared" si="48"/>
        <v>0.99772727272727268</v>
      </c>
      <c r="X336" s="26">
        <f t="shared" si="49"/>
        <v>0.99772727272727268</v>
      </c>
      <c r="Y336" s="27">
        <f t="shared" si="50"/>
        <v>0.99772727272727268</v>
      </c>
      <c r="Z336" s="24" t="str">
        <f t="shared" si="51"/>
        <v>85% a 100%</v>
      </c>
      <c r="AA336" s="28">
        <v>9067806.9800000004</v>
      </c>
      <c r="AB336" s="28">
        <v>4243598.34</v>
      </c>
      <c r="AC336" s="25">
        <f t="shared" si="52"/>
        <v>0.4679850761446181</v>
      </c>
      <c r="AD336" s="26">
        <f t="shared" si="53"/>
        <v>0.4679850761446181</v>
      </c>
      <c r="AE336" s="24" t="str">
        <f t="shared" si="54"/>
        <v>42,2% a 100%</v>
      </c>
      <c r="AF336" s="23" t="str">
        <f t="shared" si="46"/>
        <v>176816473000155</v>
      </c>
      <c r="AG336" s="28">
        <v>9067806.9800000004</v>
      </c>
      <c r="AH336" s="28">
        <v>4243598.34</v>
      </c>
      <c r="AI336" s="18" t="s">
        <v>312</v>
      </c>
      <c r="AJ336" s="18" t="s">
        <v>842</v>
      </c>
      <c r="AK336" s="20" t="s">
        <v>482</v>
      </c>
      <c r="AL336" s="20" t="s">
        <v>163</v>
      </c>
      <c r="AM336" s="29">
        <v>2021</v>
      </c>
    </row>
    <row r="337" spans="1:39" s="30" customFormat="1" ht="51" x14ac:dyDescent="0.2">
      <c r="A337" s="20" t="s">
        <v>376</v>
      </c>
      <c r="B337" s="18" t="s">
        <v>1615</v>
      </c>
      <c r="C337" s="18" t="s">
        <v>1832</v>
      </c>
      <c r="D337" s="19" t="s">
        <v>1828</v>
      </c>
      <c r="E337" s="19" t="s">
        <v>1057</v>
      </c>
      <c r="F337" s="18" t="s">
        <v>299</v>
      </c>
      <c r="G337" s="31" t="s">
        <v>1934</v>
      </c>
      <c r="H337" s="19">
        <v>3</v>
      </c>
      <c r="I337" s="21">
        <v>7</v>
      </c>
      <c r="J337" s="22" t="s">
        <v>1846</v>
      </c>
      <c r="K337" s="18" t="s">
        <v>1605</v>
      </c>
      <c r="L337" s="18" t="s">
        <v>310</v>
      </c>
      <c r="M337" s="23">
        <v>0</v>
      </c>
      <c r="N337" s="23">
        <v>15</v>
      </c>
      <c r="O337" s="23">
        <v>15</v>
      </c>
      <c r="P337" s="24">
        <f t="shared" si="47"/>
        <v>30</v>
      </c>
      <c r="Q337" s="23">
        <v>15</v>
      </c>
      <c r="R337" s="23">
        <v>45</v>
      </c>
      <c r="S337" s="23">
        <v>90</v>
      </c>
      <c r="T337" s="23">
        <v>15</v>
      </c>
      <c r="U337" s="23">
        <v>15</v>
      </c>
      <c r="V337" s="23">
        <v>30</v>
      </c>
      <c r="W337" s="25">
        <f t="shared" si="48"/>
        <v>1</v>
      </c>
      <c r="X337" s="26">
        <f t="shared" si="49"/>
        <v>1</v>
      </c>
      <c r="Y337" s="27">
        <f t="shared" si="50"/>
        <v>1</v>
      </c>
      <c r="Z337" s="24" t="str">
        <f t="shared" si="51"/>
        <v>85% a 100%</v>
      </c>
      <c r="AA337" s="28">
        <v>1406349.25</v>
      </c>
      <c r="AB337" s="28">
        <v>627084.30000000005</v>
      </c>
      <c r="AC337" s="25">
        <f t="shared" si="52"/>
        <v>0.44589514304501532</v>
      </c>
      <c r="AD337" s="26">
        <f t="shared" si="53"/>
        <v>0.44589514304501532</v>
      </c>
      <c r="AE337" s="24" t="str">
        <f t="shared" si="54"/>
        <v>42,2% a 100%</v>
      </c>
      <c r="AF337" s="23" t="str">
        <f t="shared" si="46"/>
        <v>176814543000155</v>
      </c>
      <c r="AG337" s="28">
        <v>1406349.25</v>
      </c>
      <c r="AH337" s="28">
        <v>627084.30000000005</v>
      </c>
      <c r="AI337" s="18" t="s">
        <v>1696</v>
      </c>
      <c r="AJ337" s="18" t="s">
        <v>80</v>
      </c>
      <c r="AK337" s="20" t="s">
        <v>109</v>
      </c>
      <c r="AL337" s="20" t="s">
        <v>109</v>
      </c>
      <c r="AM337" s="29">
        <v>2021</v>
      </c>
    </row>
    <row r="338" spans="1:39" s="30" customFormat="1" ht="51" x14ac:dyDescent="0.2">
      <c r="A338" s="20" t="s">
        <v>376</v>
      </c>
      <c r="B338" s="18" t="s">
        <v>1615</v>
      </c>
      <c r="C338" s="18" t="s">
        <v>1832</v>
      </c>
      <c r="D338" s="19" t="s">
        <v>1828</v>
      </c>
      <c r="E338" s="19" t="s">
        <v>320</v>
      </c>
      <c r="F338" s="18" t="s">
        <v>764</v>
      </c>
      <c r="G338" s="31" t="s">
        <v>1934</v>
      </c>
      <c r="H338" s="19">
        <v>3</v>
      </c>
      <c r="I338" s="21">
        <v>7</v>
      </c>
      <c r="J338" s="22" t="s">
        <v>1846</v>
      </c>
      <c r="K338" s="18" t="s">
        <v>623</v>
      </c>
      <c r="L338" s="18" t="s">
        <v>310</v>
      </c>
      <c r="M338" s="23">
        <v>0</v>
      </c>
      <c r="N338" s="23">
        <v>10</v>
      </c>
      <c r="O338" s="23">
        <v>15</v>
      </c>
      <c r="P338" s="24">
        <f t="shared" si="47"/>
        <v>25</v>
      </c>
      <c r="Q338" s="23">
        <v>15</v>
      </c>
      <c r="R338" s="23">
        <v>60</v>
      </c>
      <c r="S338" s="23">
        <v>100</v>
      </c>
      <c r="T338" s="23">
        <v>10</v>
      </c>
      <c r="U338" s="23">
        <v>15</v>
      </c>
      <c r="V338" s="23">
        <v>25</v>
      </c>
      <c r="W338" s="25">
        <f t="shared" si="48"/>
        <v>1</v>
      </c>
      <c r="X338" s="26">
        <f t="shared" si="49"/>
        <v>1</v>
      </c>
      <c r="Y338" s="27">
        <f t="shared" si="50"/>
        <v>1</v>
      </c>
      <c r="Z338" s="24" t="str">
        <f t="shared" si="51"/>
        <v>85% a 100%</v>
      </c>
      <c r="AA338" s="28">
        <v>740283.55</v>
      </c>
      <c r="AB338" s="28">
        <v>219289.33</v>
      </c>
      <c r="AC338" s="25">
        <f t="shared" si="52"/>
        <v>0.2962234268207094</v>
      </c>
      <c r="AD338" s="26">
        <f t="shared" si="53"/>
        <v>0.2962234268207094</v>
      </c>
      <c r="AE338" s="24" t="str">
        <f t="shared" si="54"/>
        <v>0% a 34,69%</v>
      </c>
      <c r="AF338" s="23" t="str">
        <f t="shared" si="46"/>
        <v>176814543000156</v>
      </c>
      <c r="AG338" s="28">
        <v>740283.55</v>
      </c>
      <c r="AH338" s="28">
        <v>219289.33000000002</v>
      </c>
      <c r="AI338" s="18" t="s">
        <v>797</v>
      </c>
      <c r="AJ338" s="18" t="s">
        <v>684</v>
      </c>
      <c r="AK338" s="20" t="s">
        <v>109</v>
      </c>
      <c r="AL338" s="20" t="s">
        <v>109</v>
      </c>
      <c r="AM338" s="29">
        <v>2021</v>
      </c>
    </row>
    <row r="339" spans="1:39" s="30" customFormat="1" ht="51" x14ac:dyDescent="0.2">
      <c r="A339" s="20" t="s">
        <v>977</v>
      </c>
      <c r="B339" s="18" t="s">
        <v>1894</v>
      </c>
      <c r="C339" s="18" t="s">
        <v>1829</v>
      </c>
      <c r="D339" s="19" t="s">
        <v>1828</v>
      </c>
      <c r="E339" s="19" t="s">
        <v>1057</v>
      </c>
      <c r="F339" s="18" t="s">
        <v>1394</v>
      </c>
      <c r="G339" s="31" t="s">
        <v>1934</v>
      </c>
      <c r="H339" s="19">
        <v>3</v>
      </c>
      <c r="I339" s="21">
        <v>8</v>
      </c>
      <c r="J339" s="22" t="s">
        <v>1847</v>
      </c>
      <c r="K339" s="18" t="s">
        <v>1450</v>
      </c>
      <c r="L339" s="18" t="s">
        <v>138</v>
      </c>
      <c r="M339" s="23">
        <v>0</v>
      </c>
      <c r="N339" s="23">
        <v>225</v>
      </c>
      <c r="O339" s="23">
        <v>225</v>
      </c>
      <c r="P339" s="24">
        <f t="shared" si="47"/>
        <v>450</v>
      </c>
      <c r="Q339" s="23">
        <v>200</v>
      </c>
      <c r="R339" s="23">
        <v>200</v>
      </c>
      <c r="S339" s="23">
        <v>850</v>
      </c>
      <c r="T339" s="23">
        <v>323</v>
      </c>
      <c r="U339" s="23">
        <v>292</v>
      </c>
      <c r="V339" s="23">
        <v>615</v>
      </c>
      <c r="W339" s="25">
        <f t="shared" si="48"/>
        <v>1.3666666666666667</v>
      </c>
      <c r="X339" s="26">
        <f t="shared" si="49"/>
        <v>1.3666666666666667</v>
      </c>
      <c r="Y339" s="27">
        <f t="shared" si="50"/>
        <v>1</v>
      </c>
      <c r="Z339" s="24" t="str">
        <f t="shared" si="51"/>
        <v>85% a 100%</v>
      </c>
      <c r="AA339" s="28">
        <v>2044153.91</v>
      </c>
      <c r="AB339" s="28">
        <v>776225.95</v>
      </c>
      <c r="AC339" s="25">
        <f t="shared" si="52"/>
        <v>0.37972969951171631</v>
      </c>
      <c r="AD339" s="26">
        <f t="shared" si="53"/>
        <v>0.37972969951171631</v>
      </c>
      <c r="AE339" s="24" t="str">
        <f t="shared" si="54"/>
        <v>34,7% a 42,1%</v>
      </c>
      <c r="AF339" s="23" t="str">
        <f t="shared" si="46"/>
        <v>176813423000155</v>
      </c>
      <c r="AG339" s="28">
        <v>2044153.9099999997</v>
      </c>
      <c r="AH339" s="28">
        <v>776225.94999999984</v>
      </c>
      <c r="AI339" s="18" t="s">
        <v>1487</v>
      </c>
      <c r="AJ339" s="18" t="s">
        <v>888</v>
      </c>
      <c r="AK339" s="20" t="s">
        <v>1016</v>
      </c>
      <c r="AL339" s="20" t="s">
        <v>1402</v>
      </c>
      <c r="AM339" s="29">
        <v>2021</v>
      </c>
    </row>
    <row r="340" spans="1:39" s="30" customFormat="1" ht="89.25" x14ac:dyDescent="0.2">
      <c r="A340" s="20" t="s">
        <v>1333</v>
      </c>
      <c r="B340" s="18" t="s">
        <v>667</v>
      </c>
      <c r="C340" s="18" t="s">
        <v>1832</v>
      </c>
      <c r="D340" s="19" t="s">
        <v>1828</v>
      </c>
      <c r="E340" s="19" t="s">
        <v>1057</v>
      </c>
      <c r="F340" s="18" t="s">
        <v>58</v>
      </c>
      <c r="G340" s="31" t="s">
        <v>1934</v>
      </c>
      <c r="H340" s="19">
        <v>1</v>
      </c>
      <c r="I340" s="21">
        <v>1</v>
      </c>
      <c r="J340" s="22" t="s">
        <v>1840</v>
      </c>
      <c r="K340" s="18" t="s">
        <v>1174</v>
      </c>
      <c r="L340" s="18" t="s">
        <v>205</v>
      </c>
      <c r="M340" s="23">
        <v>99.72</v>
      </c>
      <c r="N340" s="23">
        <v>8</v>
      </c>
      <c r="O340" s="23">
        <v>66</v>
      </c>
      <c r="P340" s="24">
        <f t="shared" si="47"/>
        <v>74</v>
      </c>
      <c r="Q340" s="23">
        <v>23</v>
      </c>
      <c r="R340" s="23">
        <v>3</v>
      </c>
      <c r="S340" s="23">
        <v>100</v>
      </c>
      <c r="T340" s="23">
        <v>1.74</v>
      </c>
      <c r="U340" s="23">
        <v>23.02</v>
      </c>
      <c r="V340" s="23">
        <v>24.76</v>
      </c>
      <c r="W340" s="25">
        <f t="shared" si="48"/>
        <v>0.33459459459459462</v>
      </c>
      <c r="X340" s="26">
        <f t="shared" si="49"/>
        <v>0.33459459459459462</v>
      </c>
      <c r="Y340" s="27">
        <f t="shared" si="50"/>
        <v>0.33459459459459462</v>
      </c>
      <c r="Z340" s="24" t="str">
        <f t="shared" si="51"/>
        <v>0% a 69,99%</v>
      </c>
      <c r="AA340" s="28">
        <v>73712.75</v>
      </c>
      <c r="AB340" s="28">
        <v>18252.12</v>
      </c>
      <c r="AC340" s="25">
        <f t="shared" si="52"/>
        <v>0.24761143764138496</v>
      </c>
      <c r="AD340" s="26">
        <f t="shared" si="53"/>
        <v>0.24761143764138496</v>
      </c>
      <c r="AE340" s="24" t="str">
        <f t="shared" si="54"/>
        <v>0% a 34,69%</v>
      </c>
      <c r="AF340" s="23" t="str">
        <f t="shared" si="46"/>
        <v>176819227000155</v>
      </c>
      <c r="AG340" s="28">
        <v>73712.75</v>
      </c>
      <c r="AH340" s="28">
        <v>18252.12</v>
      </c>
      <c r="AI340" s="18" t="s">
        <v>812</v>
      </c>
      <c r="AJ340" s="18" t="s">
        <v>1457</v>
      </c>
      <c r="AK340" s="20" t="s">
        <v>276</v>
      </c>
      <c r="AL340" s="20" t="s">
        <v>1147</v>
      </c>
      <c r="AM340" s="29">
        <v>2021</v>
      </c>
    </row>
    <row r="341" spans="1:39" s="30" customFormat="1" ht="51" x14ac:dyDescent="0.2">
      <c r="A341" s="20" t="s">
        <v>105</v>
      </c>
      <c r="B341" s="18" t="s">
        <v>1895</v>
      </c>
      <c r="C341" s="18" t="s">
        <v>1832</v>
      </c>
      <c r="D341" s="19" t="s">
        <v>1838</v>
      </c>
      <c r="E341" s="19" t="s">
        <v>878</v>
      </c>
      <c r="F341" s="18" t="s">
        <v>203</v>
      </c>
      <c r="G341" s="31" t="s">
        <v>1934</v>
      </c>
      <c r="H341" s="19">
        <v>1</v>
      </c>
      <c r="I341" s="21">
        <v>1</v>
      </c>
      <c r="J341" s="22" t="s">
        <v>1840</v>
      </c>
      <c r="K341" s="18" t="s">
        <v>15</v>
      </c>
      <c r="L341" s="18" t="s">
        <v>1441</v>
      </c>
      <c r="M341" s="23">
        <v>0</v>
      </c>
      <c r="N341" s="23">
        <v>300</v>
      </c>
      <c r="O341" s="23">
        <v>338</v>
      </c>
      <c r="P341" s="24">
        <f t="shared" si="47"/>
        <v>638</v>
      </c>
      <c r="Q341" s="23">
        <v>530</v>
      </c>
      <c r="R341" s="23">
        <v>1000</v>
      </c>
      <c r="S341" s="23">
        <v>2168</v>
      </c>
      <c r="T341" s="23">
        <v>300</v>
      </c>
      <c r="U341" s="23">
        <v>338</v>
      </c>
      <c r="V341" s="23">
        <v>638</v>
      </c>
      <c r="W341" s="25">
        <f t="shared" si="48"/>
        <v>1</v>
      </c>
      <c r="X341" s="26">
        <f t="shared" si="49"/>
        <v>1</v>
      </c>
      <c r="Y341" s="27">
        <f t="shared" si="50"/>
        <v>1</v>
      </c>
      <c r="Z341" s="24" t="str">
        <f t="shared" si="51"/>
        <v>85% a 100%</v>
      </c>
      <c r="AA341" s="28">
        <v>45927412.350000001</v>
      </c>
      <c r="AB341" s="28">
        <v>19857119.02</v>
      </c>
      <c r="AC341" s="25">
        <f t="shared" si="52"/>
        <v>0.43235875926722006</v>
      </c>
      <c r="AD341" s="26">
        <f t="shared" si="53"/>
        <v>0.43235875926722006</v>
      </c>
      <c r="AE341" s="24" t="str">
        <f t="shared" si="54"/>
        <v>42,2% a 100%</v>
      </c>
      <c r="AF341" s="23" t="str">
        <f t="shared" si="46"/>
        <v>016000124000182</v>
      </c>
      <c r="AG341" s="28">
        <v>45927412.350000009</v>
      </c>
      <c r="AH341" s="28">
        <v>19857119.02</v>
      </c>
      <c r="AI341" s="18" t="s">
        <v>666</v>
      </c>
      <c r="AJ341" s="18" t="s">
        <v>666</v>
      </c>
      <c r="AK341" s="20" t="s">
        <v>957</v>
      </c>
      <c r="AL341" s="20" t="s">
        <v>120</v>
      </c>
      <c r="AM341" s="29">
        <v>2021</v>
      </c>
    </row>
    <row r="342" spans="1:39" s="30" customFormat="1" ht="63.75" x14ac:dyDescent="0.2">
      <c r="A342" s="20" t="s">
        <v>105</v>
      </c>
      <c r="B342" s="18" t="s">
        <v>1895</v>
      </c>
      <c r="C342" s="18" t="s">
        <v>1832</v>
      </c>
      <c r="D342" s="19" t="s">
        <v>1838</v>
      </c>
      <c r="E342" s="19" t="s">
        <v>1686</v>
      </c>
      <c r="F342" s="18" t="s">
        <v>962</v>
      </c>
      <c r="G342" s="31" t="s">
        <v>1934</v>
      </c>
      <c r="H342" s="19">
        <v>2</v>
      </c>
      <c r="I342" s="21">
        <v>5</v>
      </c>
      <c r="J342" s="22" t="s">
        <v>1844</v>
      </c>
      <c r="K342" s="18" t="s">
        <v>1794</v>
      </c>
      <c r="L342" s="18" t="s">
        <v>115</v>
      </c>
      <c r="M342" s="23">
        <v>0</v>
      </c>
      <c r="N342" s="23">
        <v>30</v>
      </c>
      <c r="O342" s="23">
        <v>53</v>
      </c>
      <c r="P342" s="24">
        <f t="shared" si="47"/>
        <v>83</v>
      </c>
      <c r="Q342" s="23">
        <v>40</v>
      </c>
      <c r="R342" s="23">
        <v>43</v>
      </c>
      <c r="S342" s="23">
        <v>166</v>
      </c>
      <c r="T342" s="23">
        <v>30</v>
      </c>
      <c r="U342" s="23">
        <v>53</v>
      </c>
      <c r="V342" s="23">
        <v>83</v>
      </c>
      <c r="W342" s="25">
        <f t="shared" si="48"/>
        <v>1</v>
      </c>
      <c r="X342" s="26">
        <f t="shared" si="49"/>
        <v>1</v>
      </c>
      <c r="Y342" s="27">
        <f t="shared" si="50"/>
        <v>1</v>
      </c>
      <c r="Z342" s="24" t="str">
        <f t="shared" si="51"/>
        <v>85% a 100%</v>
      </c>
      <c r="AA342" s="28">
        <v>1181665.6000000001</v>
      </c>
      <c r="AB342" s="28">
        <v>0</v>
      </c>
      <c r="AC342" s="25">
        <f t="shared" si="52"/>
        <v>0</v>
      </c>
      <c r="AD342" s="26">
        <f t="shared" si="53"/>
        <v>0</v>
      </c>
      <c r="AE342" s="24" t="str">
        <f t="shared" si="54"/>
        <v>0% a 34,69%</v>
      </c>
      <c r="AF342" s="23" t="str">
        <f t="shared" si="46"/>
        <v>016000124000183</v>
      </c>
      <c r="AG342" s="28">
        <v>1181665.6000000001</v>
      </c>
      <c r="AH342" s="28">
        <v>0</v>
      </c>
      <c r="AI342" s="18" t="s">
        <v>666</v>
      </c>
      <c r="AJ342" s="18" t="s">
        <v>666</v>
      </c>
      <c r="AK342" s="20" t="s">
        <v>957</v>
      </c>
      <c r="AL342" s="20" t="s">
        <v>120</v>
      </c>
      <c r="AM342" s="29">
        <v>2021</v>
      </c>
    </row>
    <row r="343" spans="1:39" s="30" customFormat="1" ht="63.75" x14ac:dyDescent="0.2">
      <c r="A343" s="20" t="s">
        <v>105</v>
      </c>
      <c r="B343" s="18" t="s">
        <v>1895</v>
      </c>
      <c r="C343" s="18" t="s">
        <v>1832</v>
      </c>
      <c r="D343" s="19" t="s">
        <v>1838</v>
      </c>
      <c r="E343" s="19" t="s">
        <v>543</v>
      </c>
      <c r="F343" s="18" t="s">
        <v>1372</v>
      </c>
      <c r="G343" s="31" t="s">
        <v>1934</v>
      </c>
      <c r="H343" s="19">
        <v>2</v>
      </c>
      <c r="I343" s="21">
        <v>5</v>
      </c>
      <c r="J343" s="22" t="s">
        <v>1844</v>
      </c>
      <c r="K343" s="18" t="s">
        <v>719</v>
      </c>
      <c r="L343" s="18" t="s">
        <v>115</v>
      </c>
      <c r="M343" s="23">
        <v>0</v>
      </c>
      <c r="N343" s="23">
        <v>0</v>
      </c>
      <c r="O343" s="23">
        <v>25</v>
      </c>
      <c r="P343" s="24">
        <f t="shared" si="47"/>
        <v>25</v>
      </c>
      <c r="Q343" s="23">
        <v>0</v>
      </c>
      <c r="R343" s="23">
        <v>25</v>
      </c>
      <c r="S343" s="23">
        <v>50</v>
      </c>
      <c r="T343" s="23">
        <v>25</v>
      </c>
      <c r="U343" s="23">
        <v>25</v>
      </c>
      <c r="V343" s="23">
        <v>50</v>
      </c>
      <c r="W343" s="25">
        <f t="shared" si="48"/>
        <v>2</v>
      </c>
      <c r="X343" s="26">
        <f t="shared" si="49"/>
        <v>2</v>
      </c>
      <c r="Y343" s="27">
        <f t="shared" si="50"/>
        <v>1</v>
      </c>
      <c r="Z343" s="24" t="str">
        <f t="shared" si="51"/>
        <v>85% a 100%</v>
      </c>
      <c r="AA343" s="28">
        <v>1553288.88</v>
      </c>
      <c r="AB343" s="28">
        <v>320631.94</v>
      </c>
      <c r="AC343" s="25">
        <f t="shared" si="52"/>
        <v>0.2064213193878012</v>
      </c>
      <c r="AD343" s="26">
        <f t="shared" si="53"/>
        <v>0.2064213193878012</v>
      </c>
      <c r="AE343" s="24" t="str">
        <f t="shared" si="54"/>
        <v>0% a 34,69%</v>
      </c>
      <c r="AF343" s="23" t="str">
        <f t="shared" si="46"/>
        <v>016000124000184</v>
      </c>
      <c r="AG343" s="28">
        <v>1553288.8800000001</v>
      </c>
      <c r="AH343" s="28">
        <v>320631.94</v>
      </c>
      <c r="AI343" s="18" t="s">
        <v>666</v>
      </c>
      <c r="AJ343" s="18" t="s">
        <v>666</v>
      </c>
      <c r="AK343" s="20" t="s">
        <v>957</v>
      </c>
      <c r="AL343" s="20" t="s">
        <v>120</v>
      </c>
      <c r="AM343" s="29">
        <v>2021</v>
      </c>
    </row>
    <row r="344" spans="1:39" s="30" customFormat="1" ht="102" x14ac:dyDescent="0.2">
      <c r="A344" s="20" t="s">
        <v>946</v>
      </c>
      <c r="B344" s="18" t="s">
        <v>913</v>
      </c>
      <c r="C344" s="18" t="s">
        <v>1832</v>
      </c>
      <c r="D344" s="19" t="s">
        <v>1831</v>
      </c>
      <c r="E344" s="19" t="s">
        <v>878</v>
      </c>
      <c r="F344" s="18" t="s">
        <v>203</v>
      </c>
      <c r="G344" s="31" t="s">
        <v>1934</v>
      </c>
      <c r="H344" s="19">
        <v>1</v>
      </c>
      <c r="I344" s="21">
        <v>1</v>
      </c>
      <c r="J344" s="22" t="s">
        <v>1840</v>
      </c>
      <c r="K344" s="18" t="s">
        <v>15</v>
      </c>
      <c r="L344" s="18" t="s">
        <v>1441</v>
      </c>
      <c r="M344" s="23">
        <v>765</v>
      </c>
      <c r="N344" s="23">
        <v>144</v>
      </c>
      <c r="O344" s="23">
        <v>185</v>
      </c>
      <c r="P344" s="24">
        <f t="shared" si="47"/>
        <v>329</v>
      </c>
      <c r="Q344" s="23">
        <v>184</v>
      </c>
      <c r="R344" s="23">
        <v>369</v>
      </c>
      <c r="S344" s="23">
        <v>882</v>
      </c>
      <c r="T344" s="23">
        <v>144</v>
      </c>
      <c r="U344" s="23">
        <v>268</v>
      </c>
      <c r="V344" s="23">
        <v>412</v>
      </c>
      <c r="W344" s="25">
        <f t="shared" si="48"/>
        <v>1.2522796352583587</v>
      </c>
      <c r="X344" s="26">
        <f t="shared" si="49"/>
        <v>1.2522796352583587</v>
      </c>
      <c r="Y344" s="27">
        <f t="shared" si="50"/>
        <v>1</v>
      </c>
      <c r="Z344" s="24" t="str">
        <f t="shared" si="51"/>
        <v>85% a 100%</v>
      </c>
      <c r="AA344" s="28">
        <v>11521450.07</v>
      </c>
      <c r="AB344" s="28">
        <v>3599495.46</v>
      </c>
      <c r="AC344" s="25">
        <f t="shared" si="52"/>
        <v>0.31241687792168682</v>
      </c>
      <c r="AD344" s="26">
        <f t="shared" si="53"/>
        <v>0.31241687792168682</v>
      </c>
      <c r="AE344" s="24" t="str">
        <f t="shared" si="54"/>
        <v>0% a 34,69%</v>
      </c>
      <c r="AF344" s="23" t="str">
        <f t="shared" si="46"/>
        <v>096000561000182</v>
      </c>
      <c r="AG344" s="28">
        <v>11521450.07</v>
      </c>
      <c r="AH344" s="28">
        <v>3599495.4600000004</v>
      </c>
      <c r="AI344" s="18" t="s">
        <v>1546</v>
      </c>
      <c r="AJ344" s="18" t="s">
        <v>752</v>
      </c>
      <c r="AK344" s="20" t="s">
        <v>1674</v>
      </c>
      <c r="AL344" s="20" t="s">
        <v>1625</v>
      </c>
      <c r="AM344" s="29">
        <v>2021</v>
      </c>
    </row>
    <row r="345" spans="1:39" s="30" customFormat="1" ht="76.5" x14ac:dyDescent="0.2">
      <c r="A345" s="20" t="s">
        <v>946</v>
      </c>
      <c r="B345" s="18" t="s">
        <v>913</v>
      </c>
      <c r="C345" s="18" t="s">
        <v>1832</v>
      </c>
      <c r="D345" s="19" t="s">
        <v>1831</v>
      </c>
      <c r="E345" s="19" t="s">
        <v>1686</v>
      </c>
      <c r="F345" s="18" t="s">
        <v>962</v>
      </c>
      <c r="G345" s="31" t="s">
        <v>1934</v>
      </c>
      <c r="H345" s="19">
        <v>2</v>
      </c>
      <c r="I345" s="21">
        <v>5</v>
      </c>
      <c r="J345" s="22" t="s">
        <v>1844</v>
      </c>
      <c r="K345" s="18" t="s">
        <v>1794</v>
      </c>
      <c r="L345" s="18" t="s">
        <v>1441</v>
      </c>
      <c r="M345" s="23">
        <v>5</v>
      </c>
      <c r="N345" s="23">
        <v>5</v>
      </c>
      <c r="O345" s="23">
        <v>4</v>
      </c>
      <c r="P345" s="24">
        <f t="shared" si="47"/>
        <v>9</v>
      </c>
      <c r="Q345" s="23">
        <v>1</v>
      </c>
      <c r="R345" s="23">
        <v>1</v>
      </c>
      <c r="S345" s="23">
        <v>11</v>
      </c>
      <c r="T345" s="23">
        <v>5</v>
      </c>
      <c r="U345" s="23">
        <v>4</v>
      </c>
      <c r="V345" s="23">
        <v>9</v>
      </c>
      <c r="W345" s="25">
        <f t="shared" si="48"/>
        <v>1</v>
      </c>
      <c r="X345" s="26">
        <f t="shared" si="49"/>
        <v>1</v>
      </c>
      <c r="Y345" s="27">
        <f t="shared" si="50"/>
        <v>1</v>
      </c>
      <c r="Z345" s="24" t="str">
        <f t="shared" si="51"/>
        <v>85% a 100%</v>
      </c>
      <c r="AA345" s="28">
        <v>548090.18999999994</v>
      </c>
      <c r="AB345" s="28">
        <v>15465.11</v>
      </c>
      <c r="AC345" s="25">
        <f t="shared" si="52"/>
        <v>2.8216359792901973E-2</v>
      </c>
      <c r="AD345" s="26">
        <f t="shared" si="53"/>
        <v>2.8216359792901973E-2</v>
      </c>
      <c r="AE345" s="24" t="str">
        <f t="shared" si="54"/>
        <v>0% a 34,69%</v>
      </c>
      <c r="AF345" s="23" t="str">
        <f t="shared" si="46"/>
        <v>096000561000183</v>
      </c>
      <c r="AG345" s="28">
        <v>548090.19000000006</v>
      </c>
      <c r="AH345" s="28">
        <v>15465.11</v>
      </c>
      <c r="AI345" s="18" t="s">
        <v>600</v>
      </c>
      <c r="AJ345" s="18" t="s">
        <v>1060</v>
      </c>
      <c r="AK345" s="20" t="s">
        <v>1674</v>
      </c>
      <c r="AL345" s="20" t="s">
        <v>1625</v>
      </c>
      <c r="AM345" s="29">
        <v>2021</v>
      </c>
    </row>
    <row r="346" spans="1:39" s="30" customFormat="1" ht="102" x14ac:dyDescent="0.2">
      <c r="A346" s="20" t="s">
        <v>946</v>
      </c>
      <c r="B346" s="18" t="s">
        <v>913</v>
      </c>
      <c r="C346" s="18" t="s">
        <v>1832</v>
      </c>
      <c r="D346" s="19" t="s">
        <v>1831</v>
      </c>
      <c r="E346" s="19" t="s">
        <v>543</v>
      </c>
      <c r="F346" s="18" t="s">
        <v>1372</v>
      </c>
      <c r="G346" s="31" t="s">
        <v>1934</v>
      </c>
      <c r="H346" s="19">
        <v>2</v>
      </c>
      <c r="I346" s="21">
        <v>5</v>
      </c>
      <c r="J346" s="22" t="s">
        <v>1844</v>
      </c>
      <c r="K346" s="18" t="s">
        <v>510</v>
      </c>
      <c r="L346" s="18" t="s">
        <v>1441</v>
      </c>
      <c r="M346" s="23">
        <v>611</v>
      </c>
      <c r="N346" s="23">
        <v>333</v>
      </c>
      <c r="O346" s="23">
        <v>255</v>
      </c>
      <c r="P346" s="24">
        <f t="shared" si="47"/>
        <v>588</v>
      </c>
      <c r="Q346" s="23">
        <v>343</v>
      </c>
      <c r="R346" s="23">
        <v>227</v>
      </c>
      <c r="S346" s="23">
        <v>1158</v>
      </c>
      <c r="T346" s="23">
        <v>333</v>
      </c>
      <c r="U346" s="23">
        <v>216</v>
      </c>
      <c r="V346" s="23">
        <v>549</v>
      </c>
      <c r="W346" s="25">
        <f t="shared" si="48"/>
        <v>0.93367346938775508</v>
      </c>
      <c r="X346" s="26">
        <f t="shared" si="49"/>
        <v>0.93367346938775508</v>
      </c>
      <c r="Y346" s="27">
        <f t="shared" si="50"/>
        <v>0.93367346938775508</v>
      </c>
      <c r="Z346" s="24" t="str">
        <f t="shared" si="51"/>
        <v>85% a 100%</v>
      </c>
      <c r="AA346" s="28">
        <v>91995.94</v>
      </c>
      <c r="AB346" s="28">
        <v>0</v>
      </c>
      <c r="AC346" s="25">
        <f t="shared" si="52"/>
        <v>0</v>
      </c>
      <c r="AD346" s="26">
        <f t="shared" si="53"/>
        <v>0</v>
      </c>
      <c r="AE346" s="24" t="str">
        <f t="shared" si="54"/>
        <v>0% a 34,69%</v>
      </c>
      <c r="AF346" s="23" t="str">
        <f t="shared" si="46"/>
        <v>096000561000184</v>
      </c>
      <c r="AG346" s="28">
        <v>91995.94</v>
      </c>
      <c r="AH346" s="28">
        <v>0</v>
      </c>
      <c r="AI346" s="18" t="s">
        <v>286</v>
      </c>
      <c r="AJ346" s="18" t="s">
        <v>1768</v>
      </c>
      <c r="AK346" s="20" t="s">
        <v>1674</v>
      </c>
      <c r="AL346" s="20" t="s">
        <v>1625</v>
      </c>
      <c r="AM346" s="29">
        <v>2021</v>
      </c>
    </row>
    <row r="347" spans="1:39" s="30" customFormat="1" ht="51" x14ac:dyDescent="0.2">
      <c r="A347" s="20" t="s">
        <v>1377</v>
      </c>
      <c r="B347" s="18" t="s">
        <v>1611</v>
      </c>
      <c r="C347" s="18" t="s">
        <v>1832</v>
      </c>
      <c r="D347" s="19" t="s">
        <v>1828</v>
      </c>
      <c r="E347" s="19" t="s">
        <v>878</v>
      </c>
      <c r="F347" s="18" t="s">
        <v>203</v>
      </c>
      <c r="G347" s="31" t="s">
        <v>1934</v>
      </c>
      <c r="H347" s="19">
        <v>1</v>
      </c>
      <c r="I347" s="21">
        <v>1</v>
      </c>
      <c r="J347" s="22" t="s">
        <v>1840</v>
      </c>
      <c r="K347" s="18" t="s">
        <v>789</v>
      </c>
      <c r="L347" s="18" t="s">
        <v>1441</v>
      </c>
      <c r="M347" s="23">
        <v>1407</v>
      </c>
      <c r="N347" s="23">
        <v>400</v>
      </c>
      <c r="O347" s="23">
        <v>300</v>
      </c>
      <c r="P347" s="24">
        <f t="shared" si="47"/>
        <v>700</v>
      </c>
      <c r="Q347" s="23">
        <v>400</v>
      </c>
      <c r="R347" s="23">
        <v>400</v>
      </c>
      <c r="S347" s="23">
        <v>1500</v>
      </c>
      <c r="T347" s="23">
        <v>471</v>
      </c>
      <c r="U347" s="23">
        <v>844</v>
      </c>
      <c r="V347" s="23">
        <v>1315</v>
      </c>
      <c r="W347" s="25">
        <f t="shared" si="48"/>
        <v>1.8785714285714286</v>
      </c>
      <c r="X347" s="26">
        <f t="shared" si="49"/>
        <v>1.8785714285714286</v>
      </c>
      <c r="Y347" s="27">
        <f t="shared" si="50"/>
        <v>1</v>
      </c>
      <c r="Z347" s="24" t="str">
        <f t="shared" si="51"/>
        <v>85% a 100%</v>
      </c>
      <c r="AA347" s="28">
        <v>88157548.709999993</v>
      </c>
      <c r="AB347" s="28">
        <v>38652918.43</v>
      </c>
      <c r="AC347" s="25">
        <f t="shared" si="52"/>
        <v>0.43845273598919243</v>
      </c>
      <c r="AD347" s="26">
        <f t="shared" si="53"/>
        <v>0.43845273598919243</v>
      </c>
      <c r="AE347" s="24" t="str">
        <f t="shared" si="54"/>
        <v>42,2% a 100%</v>
      </c>
      <c r="AF347" s="23" t="str">
        <f t="shared" si="46"/>
        <v>176000554000182</v>
      </c>
      <c r="AG347" s="28">
        <v>88157548.709999979</v>
      </c>
      <c r="AH347" s="28">
        <v>38652918.440000005</v>
      </c>
      <c r="AI347" s="18" t="s">
        <v>1128</v>
      </c>
      <c r="AJ347" s="18" t="s">
        <v>1512</v>
      </c>
      <c r="AK347" s="20" t="s">
        <v>996</v>
      </c>
      <c r="AL347" s="20" t="s">
        <v>1019</v>
      </c>
      <c r="AM347" s="29">
        <v>2021</v>
      </c>
    </row>
    <row r="348" spans="1:39" s="30" customFormat="1" ht="51" x14ac:dyDescent="0.2">
      <c r="A348" s="20" t="s">
        <v>1377</v>
      </c>
      <c r="B348" s="18" t="s">
        <v>1611</v>
      </c>
      <c r="C348" s="18" t="s">
        <v>1832</v>
      </c>
      <c r="D348" s="19" t="s">
        <v>1828</v>
      </c>
      <c r="E348" s="19" t="s">
        <v>1686</v>
      </c>
      <c r="F348" s="18" t="s">
        <v>962</v>
      </c>
      <c r="G348" s="31" t="s">
        <v>1934</v>
      </c>
      <c r="H348" s="19">
        <v>1</v>
      </c>
      <c r="I348" s="21">
        <v>1</v>
      </c>
      <c r="J348" s="22" t="s">
        <v>1840</v>
      </c>
      <c r="K348" s="18" t="s">
        <v>1794</v>
      </c>
      <c r="L348" s="18" t="s">
        <v>1441</v>
      </c>
      <c r="M348" s="23">
        <v>49</v>
      </c>
      <c r="N348" s="23">
        <v>15</v>
      </c>
      <c r="O348" s="23">
        <v>15</v>
      </c>
      <c r="P348" s="24">
        <f t="shared" si="47"/>
        <v>30</v>
      </c>
      <c r="Q348" s="23">
        <v>15</v>
      </c>
      <c r="R348" s="23">
        <v>15</v>
      </c>
      <c r="S348" s="23">
        <v>60</v>
      </c>
      <c r="T348" s="23">
        <v>0</v>
      </c>
      <c r="U348" s="23">
        <v>27</v>
      </c>
      <c r="V348" s="23">
        <v>27</v>
      </c>
      <c r="W348" s="25">
        <f t="shared" si="48"/>
        <v>0.9</v>
      </c>
      <c r="X348" s="26">
        <f t="shared" si="49"/>
        <v>0.9</v>
      </c>
      <c r="Y348" s="27">
        <f t="shared" si="50"/>
        <v>0.9</v>
      </c>
      <c r="Z348" s="24" t="str">
        <f t="shared" si="51"/>
        <v>85% a 100%</v>
      </c>
      <c r="AA348" s="28">
        <v>1461595.01</v>
      </c>
      <c r="AB348" s="28">
        <v>402646.91</v>
      </c>
      <c r="AC348" s="25">
        <f t="shared" si="52"/>
        <v>0.27548459542154563</v>
      </c>
      <c r="AD348" s="26">
        <f t="shared" si="53"/>
        <v>0.27548459542154563</v>
      </c>
      <c r="AE348" s="24" t="str">
        <f t="shared" si="54"/>
        <v>0% a 34,69%</v>
      </c>
      <c r="AF348" s="23" t="str">
        <f t="shared" si="46"/>
        <v>176000554000183</v>
      </c>
      <c r="AG348" s="28">
        <v>1461595.01</v>
      </c>
      <c r="AH348" s="28">
        <v>402646.91</v>
      </c>
      <c r="AI348" s="18" t="s">
        <v>347</v>
      </c>
      <c r="AJ348" s="18" t="s">
        <v>1384</v>
      </c>
      <c r="AK348" s="20" t="s">
        <v>996</v>
      </c>
      <c r="AL348" s="20" t="s">
        <v>1019</v>
      </c>
      <c r="AM348" s="29">
        <v>2021</v>
      </c>
    </row>
    <row r="349" spans="1:39" s="30" customFormat="1" ht="51" x14ac:dyDescent="0.2">
      <c r="A349" s="20" t="s">
        <v>1377</v>
      </c>
      <c r="B349" s="18" t="s">
        <v>1611</v>
      </c>
      <c r="C349" s="18" t="s">
        <v>1832</v>
      </c>
      <c r="D349" s="19" t="s">
        <v>1828</v>
      </c>
      <c r="E349" s="19" t="s">
        <v>543</v>
      </c>
      <c r="F349" s="18" t="s">
        <v>1372</v>
      </c>
      <c r="G349" s="31" t="s">
        <v>1934</v>
      </c>
      <c r="H349" s="19">
        <v>1</v>
      </c>
      <c r="I349" s="21">
        <v>1</v>
      </c>
      <c r="J349" s="22" t="s">
        <v>1840</v>
      </c>
      <c r="K349" s="18" t="s">
        <v>538</v>
      </c>
      <c r="L349" s="18" t="s">
        <v>115</v>
      </c>
      <c r="M349" s="23">
        <v>25</v>
      </c>
      <c r="N349" s="23">
        <v>7</v>
      </c>
      <c r="O349" s="23">
        <v>7</v>
      </c>
      <c r="P349" s="24">
        <f t="shared" si="47"/>
        <v>14</v>
      </c>
      <c r="Q349" s="23">
        <v>7</v>
      </c>
      <c r="R349" s="23">
        <v>7</v>
      </c>
      <c r="S349" s="23">
        <v>28</v>
      </c>
      <c r="T349" s="23">
        <v>0</v>
      </c>
      <c r="U349" s="23">
        <v>16</v>
      </c>
      <c r="V349" s="23">
        <v>16</v>
      </c>
      <c r="W349" s="25">
        <f t="shared" si="48"/>
        <v>1.1428571428571428</v>
      </c>
      <c r="X349" s="26">
        <f t="shared" si="49"/>
        <v>1.1428571428571428</v>
      </c>
      <c r="Y349" s="27">
        <f t="shared" si="50"/>
        <v>1</v>
      </c>
      <c r="Z349" s="24" t="str">
        <f t="shared" si="51"/>
        <v>85% a 100%</v>
      </c>
      <c r="AA349" s="28">
        <v>489849.87</v>
      </c>
      <c r="AB349" s="28">
        <v>8936.56</v>
      </c>
      <c r="AC349" s="25">
        <f t="shared" si="52"/>
        <v>1.8243467125958406E-2</v>
      </c>
      <c r="AD349" s="26">
        <f t="shared" si="53"/>
        <v>1.8243467125958406E-2</v>
      </c>
      <c r="AE349" s="24" t="str">
        <f t="shared" si="54"/>
        <v>0% a 34,69%</v>
      </c>
      <c r="AF349" s="23" t="str">
        <f t="shared" si="46"/>
        <v>176000554000184</v>
      </c>
      <c r="AG349" s="28">
        <v>489849.87000000011</v>
      </c>
      <c r="AH349" s="28">
        <v>8936.5499999999993</v>
      </c>
      <c r="AI349" s="18" t="s">
        <v>492</v>
      </c>
      <c r="AJ349" s="18" t="s">
        <v>459</v>
      </c>
      <c r="AK349" s="20" t="s">
        <v>996</v>
      </c>
      <c r="AL349" s="20" t="s">
        <v>1019</v>
      </c>
      <c r="AM349" s="29">
        <v>2021</v>
      </c>
    </row>
    <row r="350" spans="1:39" s="30" customFormat="1" ht="51" x14ac:dyDescent="0.2">
      <c r="A350" s="20" t="s">
        <v>1143</v>
      </c>
      <c r="B350" s="18" t="s">
        <v>912</v>
      </c>
      <c r="C350" s="18" t="s">
        <v>1832</v>
      </c>
      <c r="D350" s="19" t="s">
        <v>1831</v>
      </c>
      <c r="E350" s="19" t="s">
        <v>878</v>
      </c>
      <c r="F350" s="18" t="s">
        <v>203</v>
      </c>
      <c r="G350" s="31" t="s">
        <v>1934</v>
      </c>
      <c r="H350" s="19">
        <v>1</v>
      </c>
      <c r="I350" s="21">
        <v>1</v>
      </c>
      <c r="J350" s="22" t="s">
        <v>1840</v>
      </c>
      <c r="K350" s="18" t="s">
        <v>81</v>
      </c>
      <c r="L350" s="18" t="s">
        <v>611</v>
      </c>
      <c r="M350" s="23">
        <v>5000</v>
      </c>
      <c r="N350" s="23">
        <v>0</v>
      </c>
      <c r="O350" s="23">
        <v>2500</v>
      </c>
      <c r="P350" s="24">
        <f t="shared" si="47"/>
        <v>2500</v>
      </c>
      <c r="Q350" s="23">
        <v>0</v>
      </c>
      <c r="R350" s="23">
        <v>2500</v>
      </c>
      <c r="S350" s="23">
        <v>5000</v>
      </c>
      <c r="T350" s="23">
        <v>0</v>
      </c>
      <c r="U350" s="23">
        <v>3276</v>
      </c>
      <c r="V350" s="23">
        <v>3276</v>
      </c>
      <c r="W350" s="25">
        <f t="shared" si="48"/>
        <v>1.3104</v>
      </c>
      <c r="X350" s="26">
        <f t="shared" si="49"/>
        <v>1.3104</v>
      </c>
      <c r="Y350" s="27">
        <f t="shared" si="50"/>
        <v>1</v>
      </c>
      <c r="Z350" s="24" t="str">
        <f t="shared" si="51"/>
        <v>85% a 100%</v>
      </c>
      <c r="AA350" s="28">
        <v>76660876.810000002</v>
      </c>
      <c r="AB350" s="28">
        <v>33899634.299999997</v>
      </c>
      <c r="AC350" s="25">
        <f t="shared" si="52"/>
        <v>0.44220253812147853</v>
      </c>
      <c r="AD350" s="26">
        <f t="shared" si="53"/>
        <v>0.44220253812147853</v>
      </c>
      <c r="AE350" s="24" t="str">
        <f t="shared" si="54"/>
        <v>42,2% a 100%</v>
      </c>
      <c r="AF350" s="23" t="str">
        <f t="shared" si="46"/>
        <v>096000251000182</v>
      </c>
      <c r="AG350" s="28">
        <v>76660876.810000002</v>
      </c>
      <c r="AH350" s="28">
        <v>33899634.300000004</v>
      </c>
      <c r="AI350" s="18" t="s">
        <v>1055</v>
      </c>
      <c r="AJ350" s="18" t="s">
        <v>935</v>
      </c>
      <c r="AK350" s="20" t="s">
        <v>1305</v>
      </c>
      <c r="AL350" s="20" t="s">
        <v>857</v>
      </c>
      <c r="AM350" s="29">
        <v>2021</v>
      </c>
    </row>
    <row r="351" spans="1:39" s="30" customFormat="1" ht="63.75" x14ac:dyDescent="0.2">
      <c r="A351" s="20" t="s">
        <v>1143</v>
      </c>
      <c r="B351" s="18" t="s">
        <v>912</v>
      </c>
      <c r="C351" s="18" t="s">
        <v>1832</v>
      </c>
      <c r="D351" s="19" t="s">
        <v>1831</v>
      </c>
      <c r="E351" s="19" t="s">
        <v>1686</v>
      </c>
      <c r="F351" s="18" t="s">
        <v>962</v>
      </c>
      <c r="G351" s="31" t="s">
        <v>1934</v>
      </c>
      <c r="H351" s="19">
        <v>2</v>
      </c>
      <c r="I351" s="21">
        <v>5</v>
      </c>
      <c r="J351" s="22" t="s">
        <v>1844</v>
      </c>
      <c r="K351" s="18" t="s">
        <v>251</v>
      </c>
      <c r="L351" s="18" t="s">
        <v>611</v>
      </c>
      <c r="M351" s="23">
        <v>166</v>
      </c>
      <c r="N351" s="23">
        <v>0</v>
      </c>
      <c r="O351" s="23">
        <v>45</v>
      </c>
      <c r="P351" s="24">
        <f t="shared" si="47"/>
        <v>45</v>
      </c>
      <c r="Q351" s="23">
        <v>0</v>
      </c>
      <c r="R351" s="23">
        <v>45</v>
      </c>
      <c r="S351" s="23">
        <v>90</v>
      </c>
      <c r="T351" s="23">
        <v>0</v>
      </c>
      <c r="U351" s="23">
        <v>45</v>
      </c>
      <c r="V351" s="23">
        <v>45</v>
      </c>
      <c r="W351" s="25">
        <f t="shared" si="48"/>
        <v>1</v>
      </c>
      <c r="X351" s="26">
        <f t="shared" si="49"/>
        <v>1</v>
      </c>
      <c r="Y351" s="27">
        <f t="shared" si="50"/>
        <v>1</v>
      </c>
      <c r="Z351" s="24" t="str">
        <f t="shared" si="51"/>
        <v>85% a 100%</v>
      </c>
      <c r="AA351" s="28">
        <v>8088406.5499999998</v>
      </c>
      <c r="AB351" s="28">
        <v>599541.80000000005</v>
      </c>
      <c r="AC351" s="25">
        <f t="shared" si="52"/>
        <v>7.4123598547355424E-2</v>
      </c>
      <c r="AD351" s="26">
        <f t="shared" si="53"/>
        <v>7.4123598547355424E-2</v>
      </c>
      <c r="AE351" s="24" t="str">
        <f t="shared" si="54"/>
        <v>0% a 34,69%</v>
      </c>
      <c r="AF351" s="23" t="str">
        <f t="shared" si="46"/>
        <v>096000251000183</v>
      </c>
      <c r="AG351" s="28">
        <v>8088406.5499999998</v>
      </c>
      <c r="AH351" s="28">
        <v>599541.80000000005</v>
      </c>
      <c r="AI351" s="18" t="s">
        <v>1374</v>
      </c>
      <c r="AJ351" s="18" t="s">
        <v>325</v>
      </c>
      <c r="AK351" s="20" t="s">
        <v>1305</v>
      </c>
      <c r="AL351" s="20" t="s">
        <v>857</v>
      </c>
      <c r="AM351" s="29">
        <v>2021</v>
      </c>
    </row>
    <row r="352" spans="1:39" s="30" customFormat="1" ht="63.75" x14ac:dyDescent="0.2">
      <c r="A352" s="20" t="s">
        <v>1143</v>
      </c>
      <c r="B352" s="18" t="s">
        <v>912</v>
      </c>
      <c r="C352" s="18" t="s">
        <v>1832</v>
      </c>
      <c r="D352" s="19" t="s">
        <v>1831</v>
      </c>
      <c r="E352" s="19" t="s">
        <v>543</v>
      </c>
      <c r="F352" s="18" t="s">
        <v>1372</v>
      </c>
      <c r="G352" s="31" t="s">
        <v>1934</v>
      </c>
      <c r="H352" s="19">
        <v>2</v>
      </c>
      <c r="I352" s="21">
        <v>5</v>
      </c>
      <c r="J352" s="22" t="s">
        <v>1844</v>
      </c>
      <c r="K352" s="18" t="s">
        <v>315</v>
      </c>
      <c r="L352" s="18" t="s">
        <v>233</v>
      </c>
      <c r="M352" s="23">
        <v>8</v>
      </c>
      <c r="N352" s="23">
        <v>0</v>
      </c>
      <c r="O352" s="23">
        <v>12</v>
      </c>
      <c r="P352" s="24">
        <f t="shared" si="47"/>
        <v>12</v>
      </c>
      <c r="Q352" s="23">
        <v>0</v>
      </c>
      <c r="R352" s="23">
        <v>12</v>
      </c>
      <c r="S352" s="23">
        <v>24</v>
      </c>
      <c r="T352" s="23">
        <v>0</v>
      </c>
      <c r="U352" s="23">
        <v>15</v>
      </c>
      <c r="V352" s="23">
        <v>15</v>
      </c>
      <c r="W352" s="25">
        <f t="shared" si="48"/>
        <v>1.25</v>
      </c>
      <c r="X352" s="26">
        <f t="shared" si="49"/>
        <v>1.25</v>
      </c>
      <c r="Y352" s="27">
        <f t="shared" si="50"/>
        <v>1</v>
      </c>
      <c r="Z352" s="24" t="str">
        <f t="shared" si="51"/>
        <v>85% a 100%</v>
      </c>
      <c r="AA352" s="28">
        <v>835441.89</v>
      </c>
      <c r="AB352" s="28">
        <v>450391.28</v>
      </c>
      <c r="AC352" s="25">
        <f t="shared" si="52"/>
        <v>0.53910545471929838</v>
      </c>
      <c r="AD352" s="26">
        <f t="shared" si="53"/>
        <v>0.53910545471929838</v>
      </c>
      <c r="AE352" s="24" t="str">
        <f t="shared" si="54"/>
        <v>42,2% a 100%</v>
      </c>
      <c r="AF352" s="23" t="str">
        <f t="shared" si="46"/>
        <v>096000251000184</v>
      </c>
      <c r="AG352" s="28">
        <v>835441.89</v>
      </c>
      <c r="AH352" s="28">
        <v>450391.28</v>
      </c>
      <c r="AI352" s="18" t="s">
        <v>1374</v>
      </c>
      <c r="AJ352" s="18" t="s">
        <v>1022</v>
      </c>
      <c r="AK352" s="20" t="s">
        <v>1305</v>
      </c>
      <c r="AL352" s="20" t="s">
        <v>857</v>
      </c>
      <c r="AM352" s="29">
        <v>2021</v>
      </c>
    </row>
    <row r="353" spans="1:39" s="30" customFormat="1" ht="63.75" x14ac:dyDescent="0.2">
      <c r="A353" s="20" t="s">
        <v>1000</v>
      </c>
      <c r="B353" s="18" t="s">
        <v>1896</v>
      </c>
      <c r="C353" s="18" t="s">
        <v>1832</v>
      </c>
      <c r="D353" s="19" t="s">
        <v>1833</v>
      </c>
      <c r="E353" s="19" t="s">
        <v>878</v>
      </c>
      <c r="F353" s="18" t="s">
        <v>203</v>
      </c>
      <c r="G353" s="31" t="s">
        <v>1934</v>
      </c>
      <c r="H353" s="19">
        <v>1</v>
      </c>
      <c r="I353" s="21">
        <v>1</v>
      </c>
      <c r="J353" s="22" t="s">
        <v>1840</v>
      </c>
      <c r="K353" s="18" t="s">
        <v>81</v>
      </c>
      <c r="L353" s="18" t="s">
        <v>138</v>
      </c>
      <c r="M353" s="23">
        <v>247</v>
      </c>
      <c r="N353" s="23">
        <v>0</v>
      </c>
      <c r="O353" s="23">
        <v>71</v>
      </c>
      <c r="P353" s="24">
        <f t="shared" si="47"/>
        <v>71</v>
      </c>
      <c r="Q353" s="23">
        <v>0</v>
      </c>
      <c r="R353" s="23">
        <v>48</v>
      </c>
      <c r="S353" s="23">
        <v>119</v>
      </c>
      <c r="T353" s="23">
        <v>0</v>
      </c>
      <c r="U353" s="23">
        <v>78</v>
      </c>
      <c r="V353" s="23">
        <v>78</v>
      </c>
      <c r="W353" s="25">
        <f t="shared" si="48"/>
        <v>1.0985915492957747</v>
      </c>
      <c r="X353" s="26">
        <f t="shared" si="49"/>
        <v>1.0985915492957747</v>
      </c>
      <c r="Y353" s="27">
        <f t="shared" si="50"/>
        <v>1</v>
      </c>
      <c r="Z353" s="24" t="str">
        <f t="shared" si="51"/>
        <v>85% a 100%</v>
      </c>
      <c r="AA353" s="28">
        <v>7008084.0199999996</v>
      </c>
      <c r="AB353" s="28">
        <v>2597364.25</v>
      </c>
      <c r="AC353" s="25">
        <f t="shared" si="52"/>
        <v>0.37062401686217228</v>
      </c>
      <c r="AD353" s="26">
        <f t="shared" si="53"/>
        <v>0.37062401686217228</v>
      </c>
      <c r="AE353" s="24" t="str">
        <f t="shared" si="54"/>
        <v>34,7% a 42,1%</v>
      </c>
      <c r="AF353" s="23" t="str">
        <f t="shared" si="46"/>
        <v>176817682000182</v>
      </c>
      <c r="AG353" s="28">
        <v>7008084.0200000005</v>
      </c>
      <c r="AH353" s="28">
        <v>2597364.25</v>
      </c>
      <c r="AI353" s="18" t="s">
        <v>951</v>
      </c>
      <c r="AJ353" s="18" t="s">
        <v>934</v>
      </c>
      <c r="AK353" s="20" t="s">
        <v>1199</v>
      </c>
      <c r="AL353" s="20" t="s">
        <v>928</v>
      </c>
      <c r="AM353" s="29">
        <v>2021</v>
      </c>
    </row>
    <row r="354" spans="1:39" s="30" customFormat="1" ht="127.5" x14ac:dyDescent="0.2">
      <c r="A354" s="20" t="s">
        <v>1000</v>
      </c>
      <c r="B354" s="18" t="s">
        <v>1896</v>
      </c>
      <c r="C354" s="18" t="s">
        <v>1832</v>
      </c>
      <c r="D354" s="19" t="s">
        <v>1833</v>
      </c>
      <c r="E354" s="19" t="s">
        <v>1686</v>
      </c>
      <c r="F354" s="18" t="s">
        <v>962</v>
      </c>
      <c r="G354" s="31" t="s">
        <v>1934</v>
      </c>
      <c r="H354" s="19">
        <v>1</v>
      </c>
      <c r="I354" s="21">
        <v>1</v>
      </c>
      <c r="J354" s="22" t="s">
        <v>1840</v>
      </c>
      <c r="K354" s="18" t="s">
        <v>1417</v>
      </c>
      <c r="L354" s="18" t="s">
        <v>526</v>
      </c>
      <c r="M354" s="23">
        <v>0</v>
      </c>
      <c r="N354" s="23">
        <v>0</v>
      </c>
      <c r="O354" s="23">
        <v>0</v>
      </c>
      <c r="P354" s="24">
        <f t="shared" si="47"/>
        <v>0</v>
      </c>
      <c r="Q354" s="23">
        <v>0</v>
      </c>
      <c r="R354" s="23">
        <v>0</v>
      </c>
      <c r="S354" s="23">
        <v>0</v>
      </c>
      <c r="T354" s="23">
        <v>0</v>
      </c>
      <c r="U354" s="23">
        <v>0</v>
      </c>
      <c r="V354" s="23">
        <v>0</v>
      </c>
      <c r="W354" s="25"/>
      <c r="X354" s="26"/>
      <c r="Y354" s="27"/>
      <c r="Z354" s="24"/>
      <c r="AA354" s="28">
        <v>0</v>
      </c>
      <c r="AB354" s="28">
        <v>0</v>
      </c>
      <c r="AC354" s="25" t="e">
        <f t="shared" si="52"/>
        <v>#DIV/0!</v>
      </c>
      <c r="AD354" s="26" t="e">
        <f t="shared" si="53"/>
        <v>#DIV/0!</v>
      </c>
      <c r="AE354" s="24" t="e">
        <f t="shared" si="54"/>
        <v>#DIV/0!</v>
      </c>
      <c r="AF354" s="23" t="str">
        <f t="shared" si="46"/>
        <v>176817682000183</v>
      </c>
      <c r="AG354" s="28">
        <v>0</v>
      </c>
      <c r="AH354" s="28">
        <v>0</v>
      </c>
      <c r="AI354" s="18" t="s">
        <v>1417</v>
      </c>
      <c r="AJ354" s="18" t="s">
        <v>541</v>
      </c>
      <c r="AK354" s="20" t="s">
        <v>1199</v>
      </c>
      <c r="AL354" s="20" t="s">
        <v>928</v>
      </c>
      <c r="AM354" s="29">
        <v>2021</v>
      </c>
    </row>
    <row r="355" spans="1:39" s="30" customFormat="1" ht="114.75" x14ac:dyDescent="0.2">
      <c r="A355" s="20" t="s">
        <v>1000</v>
      </c>
      <c r="B355" s="18" t="s">
        <v>1896</v>
      </c>
      <c r="C355" s="18" t="s">
        <v>1832</v>
      </c>
      <c r="D355" s="19" t="s">
        <v>1833</v>
      </c>
      <c r="E355" s="19" t="s">
        <v>543</v>
      </c>
      <c r="F355" s="18" t="s">
        <v>1372</v>
      </c>
      <c r="G355" s="31" t="s">
        <v>1934</v>
      </c>
      <c r="H355" s="19">
        <v>1</v>
      </c>
      <c r="I355" s="21">
        <v>1</v>
      </c>
      <c r="J355" s="22" t="s">
        <v>1840</v>
      </c>
      <c r="K355" s="18" t="s">
        <v>491</v>
      </c>
      <c r="L355" s="18" t="s">
        <v>138</v>
      </c>
      <c r="M355" s="23">
        <v>9</v>
      </c>
      <c r="N355" s="23">
        <v>0</v>
      </c>
      <c r="O355" s="23">
        <v>1</v>
      </c>
      <c r="P355" s="24">
        <f t="shared" si="47"/>
        <v>1</v>
      </c>
      <c r="Q355" s="23">
        <v>0</v>
      </c>
      <c r="R355" s="23">
        <v>2</v>
      </c>
      <c r="S355" s="23">
        <v>3</v>
      </c>
      <c r="T355" s="23">
        <v>1</v>
      </c>
      <c r="U355" s="23">
        <v>2</v>
      </c>
      <c r="V355" s="23">
        <v>3</v>
      </c>
      <c r="W355" s="25">
        <f t="shared" si="48"/>
        <v>3</v>
      </c>
      <c r="X355" s="26">
        <f t="shared" si="49"/>
        <v>3</v>
      </c>
      <c r="Y355" s="27">
        <f t="shared" si="50"/>
        <v>1</v>
      </c>
      <c r="Z355" s="24" t="str">
        <f t="shared" si="51"/>
        <v>85% a 100%</v>
      </c>
      <c r="AA355" s="28">
        <v>88257.16</v>
      </c>
      <c r="AB355" s="28">
        <v>4.13</v>
      </c>
      <c r="AC355" s="25">
        <f t="shared" si="52"/>
        <v>4.6795070224330808E-5</v>
      </c>
      <c r="AD355" s="26">
        <f t="shared" si="53"/>
        <v>4.6795070224330808E-5</v>
      </c>
      <c r="AE355" s="24" t="str">
        <f t="shared" si="54"/>
        <v>0% a 34,69%</v>
      </c>
      <c r="AF355" s="23" t="str">
        <f t="shared" si="46"/>
        <v>176817682000184</v>
      </c>
      <c r="AG355" s="28">
        <v>88257.16</v>
      </c>
      <c r="AH355" s="28">
        <v>4.13</v>
      </c>
      <c r="AI355" s="18" t="s">
        <v>633</v>
      </c>
      <c r="AJ355" s="18" t="s">
        <v>1700</v>
      </c>
      <c r="AK355" s="20" t="s">
        <v>1199</v>
      </c>
      <c r="AL355" s="20" t="s">
        <v>928</v>
      </c>
      <c r="AM355" s="29">
        <v>2021</v>
      </c>
    </row>
    <row r="356" spans="1:39" s="30" customFormat="1" ht="63.75" x14ac:dyDescent="0.2">
      <c r="A356" s="20" t="s">
        <v>258</v>
      </c>
      <c r="B356" s="18" t="s">
        <v>1345</v>
      </c>
      <c r="C356" s="18" t="s">
        <v>1832</v>
      </c>
      <c r="D356" s="19" t="s">
        <v>1831</v>
      </c>
      <c r="E356" s="19" t="s">
        <v>878</v>
      </c>
      <c r="F356" s="18" t="s">
        <v>203</v>
      </c>
      <c r="G356" s="31" t="s">
        <v>1934</v>
      </c>
      <c r="H356" s="19">
        <v>1</v>
      </c>
      <c r="I356" s="21">
        <v>1</v>
      </c>
      <c r="J356" s="22" t="s">
        <v>1840</v>
      </c>
      <c r="K356" s="18" t="s">
        <v>3</v>
      </c>
      <c r="L356" s="18" t="s">
        <v>1010</v>
      </c>
      <c r="M356" s="23">
        <v>0</v>
      </c>
      <c r="N356" s="23">
        <v>1700</v>
      </c>
      <c r="O356" s="23">
        <v>120</v>
      </c>
      <c r="P356" s="24">
        <f t="shared" si="47"/>
        <v>1820</v>
      </c>
      <c r="Q356" s="23">
        <v>0</v>
      </c>
      <c r="R356" s="23">
        <v>50</v>
      </c>
      <c r="S356" s="23">
        <v>1870</v>
      </c>
      <c r="T356" s="23">
        <v>1700</v>
      </c>
      <c r="U356" s="23">
        <v>90</v>
      </c>
      <c r="V356" s="23">
        <v>1790</v>
      </c>
      <c r="W356" s="25">
        <f t="shared" si="48"/>
        <v>0.98351648351648346</v>
      </c>
      <c r="X356" s="26">
        <f t="shared" si="49"/>
        <v>0.98351648351648346</v>
      </c>
      <c r="Y356" s="27">
        <f t="shared" si="50"/>
        <v>0.98351648351648346</v>
      </c>
      <c r="Z356" s="24" t="str">
        <f t="shared" si="51"/>
        <v>85% a 100%</v>
      </c>
      <c r="AA356" s="28">
        <v>3866276.31</v>
      </c>
      <c r="AB356" s="28">
        <v>1472673.36</v>
      </c>
      <c r="AC356" s="25">
        <f t="shared" si="52"/>
        <v>0.38090225372433356</v>
      </c>
      <c r="AD356" s="26">
        <f t="shared" si="53"/>
        <v>0.38090225372433356</v>
      </c>
      <c r="AE356" s="24" t="str">
        <f t="shared" si="54"/>
        <v>34,7% a 42,1%</v>
      </c>
      <c r="AF356" s="23" t="str">
        <f t="shared" si="46"/>
        <v>096860412000182</v>
      </c>
      <c r="AG356" s="28">
        <v>3866276.31</v>
      </c>
      <c r="AH356" s="28">
        <v>1472673.36</v>
      </c>
      <c r="AI356" s="18" t="s">
        <v>1614</v>
      </c>
      <c r="AJ356" s="18" t="s">
        <v>1614</v>
      </c>
      <c r="AK356" s="20" t="s">
        <v>382</v>
      </c>
      <c r="AL356" s="20" t="s">
        <v>648</v>
      </c>
      <c r="AM356" s="29">
        <v>2021</v>
      </c>
    </row>
    <row r="357" spans="1:39" s="30" customFormat="1" ht="89.25" x14ac:dyDescent="0.2">
      <c r="A357" s="20" t="s">
        <v>258</v>
      </c>
      <c r="B357" s="18" t="s">
        <v>1345</v>
      </c>
      <c r="C357" s="18" t="s">
        <v>1832</v>
      </c>
      <c r="D357" s="19" t="s">
        <v>1831</v>
      </c>
      <c r="E357" s="19" t="s">
        <v>1686</v>
      </c>
      <c r="F357" s="18" t="s">
        <v>962</v>
      </c>
      <c r="G357" s="31" t="s">
        <v>1934</v>
      </c>
      <c r="H357" s="19">
        <v>1</v>
      </c>
      <c r="I357" s="21">
        <v>1</v>
      </c>
      <c r="J357" s="22" t="s">
        <v>1840</v>
      </c>
      <c r="K357" s="18" t="s">
        <v>622</v>
      </c>
      <c r="L357" s="18" t="s">
        <v>1010</v>
      </c>
      <c r="M357" s="23">
        <v>0</v>
      </c>
      <c r="N357" s="23">
        <v>105</v>
      </c>
      <c r="O357" s="23">
        <v>0</v>
      </c>
      <c r="P357" s="24">
        <f t="shared" si="47"/>
        <v>105</v>
      </c>
      <c r="Q357" s="23">
        <v>5</v>
      </c>
      <c r="R357" s="23">
        <v>5</v>
      </c>
      <c r="S357" s="23">
        <v>115</v>
      </c>
      <c r="T357" s="23">
        <v>105</v>
      </c>
      <c r="U357" s="23">
        <v>0</v>
      </c>
      <c r="V357" s="23">
        <v>105</v>
      </c>
      <c r="W357" s="25">
        <f t="shared" si="48"/>
        <v>1</v>
      </c>
      <c r="X357" s="26">
        <f t="shared" si="49"/>
        <v>1</v>
      </c>
      <c r="Y357" s="27">
        <f t="shared" si="50"/>
        <v>1</v>
      </c>
      <c r="Z357" s="24" t="str">
        <f t="shared" si="51"/>
        <v>85% a 100%</v>
      </c>
      <c r="AA357" s="28">
        <v>501717.23</v>
      </c>
      <c r="AB357" s="28">
        <v>10575.77</v>
      </c>
      <c r="AC357" s="25">
        <f t="shared" si="52"/>
        <v>2.1079144521307353E-2</v>
      </c>
      <c r="AD357" s="26">
        <f t="shared" si="53"/>
        <v>2.1079144521307353E-2</v>
      </c>
      <c r="AE357" s="24" t="str">
        <f t="shared" si="54"/>
        <v>0% a 34,69%</v>
      </c>
      <c r="AF357" s="23" t="str">
        <f t="shared" si="46"/>
        <v>096860412000183</v>
      </c>
      <c r="AG357" s="28">
        <v>501717.23000000004</v>
      </c>
      <c r="AH357" s="28">
        <v>10575.77</v>
      </c>
      <c r="AI357" s="18" t="s">
        <v>1683</v>
      </c>
      <c r="AJ357" s="18" t="s">
        <v>1683</v>
      </c>
      <c r="AK357" s="20" t="s">
        <v>382</v>
      </c>
      <c r="AL357" s="20" t="s">
        <v>648</v>
      </c>
      <c r="AM357" s="29">
        <v>2021</v>
      </c>
    </row>
    <row r="358" spans="1:39" s="30" customFormat="1" ht="51" x14ac:dyDescent="0.2">
      <c r="A358" s="20" t="s">
        <v>258</v>
      </c>
      <c r="B358" s="18" t="s">
        <v>1345</v>
      </c>
      <c r="C358" s="18" t="s">
        <v>1832</v>
      </c>
      <c r="D358" s="19" t="s">
        <v>1831</v>
      </c>
      <c r="E358" s="19" t="s">
        <v>543</v>
      </c>
      <c r="F358" s="18" t="s">
        <v>1372</v>
      </c>
      <c r="G358" s="31" t="s">
        <v>1934</v>
      </c>
      <c r="H358" s="19">
        <v>1</v>
      </c>
      <c r="I358" s="21">
        <v>1</v>
      </c>
      <c r="J358" s="22" t="s">
        <v>1840</v>
      </c>
      <c r="K358" s="18" t="s">
        <v>1117</v>
      </c>
      <c r="L358" s="18" t="s">
        <v>1010</v>
      </c>
      <c r="M358" s="23">
        <v>0</v>
      </c>
      <c r="N358" s="23">
        <v>21</v>
      </c>
      <c r="O358" s="23">
        <v>0</v>
      </c>
      <c r="P358" s="24">
        <f t="shared" si="47"/>
        <v>21</v>
      </c>
      <c r="Q358" s="23">
        <v>4</v>
      </c>
      <c r="R358" s="23">
        <v>5</v>
      </c>
      <c r="S358" s="23">
        <v>30</v>
      </c>
      <c r="T358" s="23">
        <v>21</v>
      </c>
      <c r="U358" s="23">
        <v>0</v>
      </c>
      <c r="V358" s="23">
        <v>21</v>
      </c>
      <c r="W358" s="25">
        <f t="shared" si="48"/>
        <v>1</v>
      </c>
      <c r="X358" s="26">
        <f t="shared" si="49"/>
        <v>1</v>
      </c>
      <c r="Y358" s="27">
        <f t="shared" si="50"/>
        <v>1</v>
      </c>
      <c r="Z358" s="24" t="str">
        <f t="shared" si="51"/>
        <v>85% a 100%</v>
      </c>
      <c r="AA358" s="28">
        <v>3700</v>
      </c>
      <c r="AB358" s="28">
        <v>0</v>
      </c>
      <c r="AC358" s="25">
        <f t="shared" si="52"/>
        <v>0</v>
      </c>
      <c r="AD358" s="26">
        <f t="shared" si="53"/>
        <v>0</v>
      </c>
      <c r="AE358" s="24" t="str">
        <f t="shared" si="54"/>
        <v>0% a 34,69%</v>
      </c>
      <c r="AF358" s="23" t="str">
        <f t="shared" si="46"/>
        <v>096860412000184</v>
      </c>
      <c r="AG358" s="28">
        <v>3700</v>
      </c>
      <c r="AH358" s="28">
        <v>0</v>
      </c>
      <c r="AI358" s="18" t="s">
        <v>1309</v>
      </c>
      <c r="AJ358" s="18" t="s">
        <v>1309</v>
      </c>
      <c r="AK358" s="20" t="s">
        <v>382</v>
      </c>
      <c r="AL358" s="20" t="s">
        <v>648</v>
      </c>
      <c r="AM358" s="29">
        <v>2021</v>
      </c>
    </row>
    <row r="359" spans="1:39" s="30" customFormat="1" ht="51" x14ac:dyDescent="0.2">
      <c r="A359" s="20" t="s">
        <v>1242</v>
      </c>
      <c r="B359" s="18" t="s">
        <v>1897</v>
      </c>
      <c r="C359" s="18" t="s">
        <v>1832</v>
      </c>
      <c r="D359" s="19" t="s">
        <v>1828</v>
      </c>
      <c r="E359" s="19" t="s">
        <v>878</v>
      </c>
      <c r="F359" s="18" t="s">
        <v>203</v>
      </c>
      <c r="G359" s="31" t="s">
        <v>1934</v>
      </c>
      <c r="H359" s="19">
        <v>1</v>
      </c>
      <c r="I359" s="21">
        <v>1</v>
      </c>
      <c r="J359" s="22" t="s">
        <v>1840</v>
      </c>
      <c r="K359" s="18" t="s">
        <v>1787</v>
      </c>
      <c r="L359" s="18" t="s">
        <v>138</v>
      </c>
      <c r="M359" s="23">
        <v>23258</v>
      </c>
      <c r="N359" s="23">
        <v>0</v>
      </c>
      <c r="O359" s="23">
        <v>21336</v>
      </c>
      <c r="P359" s="24">
        <f t="shared" si="47"/>
        <v>21336</v>
      </c>
      <c r="Q359" s="23">
        <v>0</v>
      </c>
      <c r="R359" s="23">
        <v>16000</v>
      </c>
      <c r="S359" s="23">
        <v>37336</v>
      </c>
      <c r="T359" s="23">
        <v>0</v>
      </c>
      <c r="U359" s="23">
        <v>23082</v>
      </c>
      <c r="V359" s="23">
        <v>23082</v>
      </c>
      <c r="W359" s="25">
        <f t="shared" si="48"/>
        <v>1.0818335208098988</v>
      </c>
      <c r="X359" s="26">
        <f t="shared" si="49"/>
        <v>1.0818335208098988</v>
      </c>
      <c r="Y359" s="27">
        <f t="shared" si="50"/>
        <v>1</v>
      </c>
      <c r="Z359" s="24" t="str">
        <f t="shared" si="51"/>
        <v>85% a 100%</v>
      </c>
      <c r="AA359" s="28">
        <v>40614996.689999998</v>
      </c>
      <c r="AB359" s="28">
        <v>17978468.390000001</v>
      </c>
      <c r="AC359" s="25">
        <f t="shared" si="52"/>
        <v>0.44265591173682306</v>
      </c>
      <c r="AD359" s="26">
        <f t="shared" si="53"/>
        <v>0.44265591173682306</v>
      </c>
      <c r="AE359" s="24" t="str">
        <f t="shared" si="54"/>
        <v>42,2% a 100%</v>
      </c>
      <c r="AF359" s="23" t="str">
        <f t="shared" si="46"/>
        <v>176800739000182</v>
      </c>
      <c r="AG359" s="28">
        <v>40614996.690000005</v>
      </c>
      <c r="AH359" s="28">
        <v>17978468.389999997</v>
      </c>
      <c r="AI359" s="18" t="s">
        <v>1279</v>
      </c>
      <c r="AJ359" s="18" t="s">
        <v>1146</v>
      </c>
      <c r="AK359" s="20" t="s">
        <v>1788</v>
      </c>
      <c r="AL359" s="20" t="s">
        <v>653</v>
      </c>
      <c r="AM359" s="29">
        <v>2021</v>
      </c>
    </row>
    <row r="360" spans="1:39" s="30" customFormat="1" ht="63.75" x14ac:dyDescent="0.2">
      <c r="A360" s="20" t="s">
        <v>1242</v>
      </c>
      <c r="B360" s="18" t="s">
        <v>1897</v>
      </c>
      <c r="C360" s="18" t="s">
        <v>1832</v>
      </c>
      <c r="D360" s="19" t="s">
        <v>1828</v>
      </c>
      <c r="E360" s="19" t="s">
        <v>1686</v>
      </c>
      <c r="F360" s="18" t="s">
        <v>962</v>
      </c>
      <c r="G360" s="31" t="s">
        <v>1934</v>
      </c>
      <c r="H360" s="19">
        <v>2</v>
      </c>
      <c r="I360" s="21">
        <v>5</v>
      </c>
      <c r="J360" s="22" t="s">
        <v>1844</v>
      </c>
      <c r="K360" s="18" t="s">
        <v>950</v>
      </c>
      <c r="L360" s="18" t="s">
        <v>138</v>
      </c>
      <c r="M360" s="23">
        <v>300</v>
      </c>
      <c r="N360" s="23">
        <v>0</v>
      </c>
      <c r="O360" s="23">
        <v>140</v>
      </c>
      <c r="P360" s="24">
        <f t="shared" si="47"/>
        <v>140</v>
      </c>
      <c r="Q360" s="23">
        <v>0</v>
      </c>
      <c r="R360" s="23">
        <v>140</v>
      </c>
      <c r="S360" s="23">
        <v>280</v>
      </c>
      <c r="T360" s="23">
        <v>0</v>
      </c>
      <c r="U360" s="23">
        <v>155</v>
      </c>
      <c r="V360" s="23">
        <v>155</v>
      </c>
      <c r="W360" s="25">
        <f t="shared" si="48"/>
        <v>1.1071428571428572</v>
      </c>
      <c r="X360" s="26">
        <f t="shared" si="49"/>
        <v>1.1071428571428572</v>
      </c>
      <c r="Y360" s="27">
        <f t="shared" si="50"/>
        <v>1</v>
      </c>
      <c r="Z360" s="24" t="str">
        <f t="shared" si="51"/>
        <v>85% a 100%</v>
      </c>
      <c r="AA360" s="28">
        <v>325776.57</v>
      </c>
      <c r="AB360" s="28">
        <v>0</v>
      </c>
      <c r="AC360" s="25">
        <f t="shared" si="52"/>
        <v>0</v>
      </c>
      <c r="AD360" s="26">
        <f t="shared" si="53"/>
        <v>0</v>
      </c>
      <c r="AE360" s="24" t="str">
        <f t="shared" si="54"/>
        <v>0% a 34,69%</v>
      </c>
      <c r="AF360" s="23" t="str">
        <f t="shared" si="46"/>
        <v>176800739000183</v>
      </c>
      <c r="AG360" s="28">
        <v>325776.57</v>
      </c>
      <c r="AH360" s="28">
        <v>0</v>
      </c>
      <c r="AI360" s="18" t="s">
        <v>116</v>
      </c>
      <c r="AJ360" s="18" t="s">
        <v>1796</v>
      </c>
      <c r="AK360" s="20" t="s">
        <v>1788</v>
      </c>
      <c r="AL360" s="20" t="s">
        <v>653</v>
      </c>
      <c r="AM360" s="29">
        <v>2021</v>
      </c>
    </row>
    <row r="361" spans="1:39" s="30" customFormat="1" ht="63.75" x14ac:dyDescent="0.2">
      <c r="A361" s="20" t="s">
        <v>1242</v>
      </c>
      <c r="B361" s="18" t="s">
        <v>1897</v>
      </c>
      <c r="C361" s="18" t="s">
        <v>1832</v>
      </c>
      <c r="D361" s="19" t="s">
        <v>1828</v>
      </c>
      <c r="E361" s="19" t="s">
        <v>543</v>
      </c>
      <c r="F361" s="18" t="s">
        <v>1372</v>
      </c>
      <c r="G361" s="31" t="s">
        <v>1934</v>
      </c>
      <c r="H361" s="19">
        <v>2</v>
      </c>
      <c r="I361" s="21">
        <v>5</v>
      </c>
      <c r="J361" s="22" t="s">
        <v>1844</v>
      </c>
      <c r="K361" s="18" t="s">
        <v>356</v>
      </c>
      <c r="L361" s="18" t="s">
        <v>138</v>
      </c>
      <c r="M361" s="23">
        <v>129033</v>
      </c>
      <c r="N361" s="23">
        <v>0</v>
      </c>
      <c r="O361" s="23">
        <v>200000</v>
      </c>
      <c r="P361" s="24">
        <f t="shared" si="47"/>
        <v>200000</v>
      </c>
      <c r="Q361" s="23">
        <v>0</v>
      </c>
      <c r="R361" s="23">
        <v>300000</v>
      </c>
      <c r="S361" s="23">
        <v>500000</v>
      </c>
      <c r="T361" s="23">
        <v>0</v>
      </c>
      <c r="U361" s="23">
        <v>247089</v>
      </c>
      <c r="V361" s="23">
        <v>247089</v>
      </c>
      <c r="W361" s="25">
        <f t="shared" si="48"/>
        <v>1.2354449999999999</v>
      </c>
      <c r="X361" s="26">
        <f t="shared" si="49"/>
        <v>1.2354449999999999</v>
      </c>
      <c r="Y361" s="27">
        <f t="shared" si="50"/>
        <v>1</v>
      </c>
      <c r="Z361" s="24" t="str">
        <f t="shared" si="51"/>
        <v>85% a 100%</v>
      </c>
      <c r="AA361" s="28">
        <v>366766.48</v>
      </c>
      <c r="AB361" s="28">
        <v>45950.67</v>
      </c>
      <c r="AC361" s="25">
        <f t="shared" si="52"/>
        <v>0.12528590398991751</v>
      </c>
      <c r="AD361" s="26">
        <f t="shared" si="53"/>
        <v>0.12528590398991751</v>
      </c>
      <c r="AE361" s="24" t="str">
        <f t="shared" si="54"/>
        <v>0% a 34,69%</v>
      </c>
      <c r="AF361" s="23" t="str">
        <f t="shared" si="46"/>
        <v>176800739000184</v>
      </c>
      <c r="AG361" s="28">
        <v>366766.48</v>
      </c>
      <c r="AH361" s="28">
        <v>45950.67</v>
      </c>
      <c r="AI361" s="18" t="s">
        <v>1254</v>
      </c>
      <c r="AJ361" s="18" t="s">
        <v>837</v>
      </c>
      <c r="AK361" s="20" t="s">
        <v>1788</v>
      </c>
      <c r="AL361" s="20" t="s">
        <v>653</v>
      </c>
      <c r="AM361" s="29">
        <v>2021</v>
      </c>
    </row>
    <row r="362" spans="1:39" s="30" customFormat="1" ht="51" x14ac:dyDescent="0.2">
      <c r="A362" s="20" t="s">
        <v>1182</v>
      </c>
      <c r="B362" s="18" t="s">
        <v>945</v>
      </c>
      <c r="C362" s="18" t="s">
        <v>1832</v>
      </c>
      <c r="D362" s="19" t="s">
        <v>1836</v>
      </c>
      <c r="E362" s="19" t="s">
        <v>878</v>
      </c>
      <c r="F362" s="18" t="s">
        <v>203</v>
      </c>
      <c r="G362" s="31" t="s">
        <v>1934</v>
      </c>
      <c r="H362" s="19">
        <v>1</v>
      </c>
      <c r="I362" s="21">
        <v>1</v>
      </c>
      <c r="J362" s="22" t="s">
        <v>1840</v>
      </c>
      <c r="K362" s="18" t="s">
        <v>81</v>
      </c>
      <c r="L362" s="18" t="s">
        <v>138</v>
      </c>
      <c r="M362" s="23">
        <v>0</v>
      </c>
      <c r="N362" s="23">
        <v>257</v>
      </c>
      <c r="O362" s="23">
        <v>0</v>
      </c>
      <c r="P362" s="24">
        <f t="shared" si="47"/>
        <v>257</v>
      </c>
      <c r="Q362" s="23">
        <v>420</v>
      </c>
      <c r="R362" s="23">
        <v>0</v>
      </c>
      <c r="S362" s="23">
        <v>677</v>
      </c>
      <c r="T362" s="23">
        <v>257</v>
      </c>
      <c r="U362" s="23">
        <v>0</v>
      </c>
      <c r="V362" s="23">
        <v>257</v>
      </c>
      <c r="W362" s="25">
        <f t="shared" si="48"/>
        <v>1</v>
      </c>
      <c r="X362" s="26">
        <f t="shared" si="49"/>
        <v>1</v>
      </c>
      <c r="Y362" s="27">
        <f t="shared" si="50"/>
        <v>1</v>
      </c>
      <c r="Z362" s="24" t="str">
        <f t="shared" si="51"/>
        <v>85% a 100%</v>
      </c>
      <c r="AA362" s="28">
        <v>6783054.1500000004</v>
      </c>
      <c r="AB362" s="28">
        <v>3232647.3</v>
      </c>
      <c r="AC362" s="25">
        <f t="shared" si="52"/>
        <v>0.47657695611939049</v>
      </c>
      <c r="AD362" s="26">
        <f t="shared" si="53"/>
        <v>0.47657695611939049</v>
      </c>
      <c r="AE362" s="24" t="str">
        <f t="shared" si="54"/>
        <v>42,2% a 100%</v>
      </c>
      <c r="AF362" s="23" t="str">
        <f t="shared" si="46"/>
        <v>166001218000182</v>
      </c>
      <c r="AG362" s="28">
        <v>6783054.1499999994</v>
      </c>
      <c r="AH362" s="28">
        <v>3232647.3</v>
      </c>
      <c r="AI362" s="18" t="s">
        <v>1424</v>
      </c>
      <c r="AJ362" s="18" t="s">
        <v>134</v>
      </c>
      <c r="AK362" s="20" t="s">
        <v>1582</v>
      </c>
      <c r="AL362" s="20" t="s">
        <v>1393</v>
      </c>
      <c r="AM362" s="29">
        <v>2021</v>
      </c>
    </row>
    <row r="363" spans="1:39" s="30" customFormat="1" ht="76.5" x14ac:dyDescent="0.2">
      <c r="A363" s="20" t="s">
        <v>1182</v>
      </c>
      <c r="B363" s="18" t="s">
        <v>945</v>
      </c>
      <c r="C363" s="18" t="s">
        <v>1832</v>
      </c>
      <c r="D363" s="19" t="s">
        <v>1836</v>
      </c>
      <c r="E363" s="19" t="s">
        <v>1686</v>
      </c>
      <c r="F363" s="18" t="s">
        <v>962</v>
      </c>
      <c r="G363" s="31" t="s">
        <v>1934</v>
      </c>
      <c r="H363" s="19">
        <v>2</v>
      </c>
      <c r="I363" s="21">
        <v>5</v>
      </c>
      <c r="J363" s="22" t="s">
        <v>1844</v>
      </c>
      <c r="K363" s="18" t="s">
        <v>1238</v>
      </c>
      <c r="L363" s="18" t="s">
        <v>138</v>
      </c>
      <c r="M363" s="23">
        <v>0</v>
      </c>
      <c r="N363" s="23">
        <v>0</v>
      </c>
      <c r="O363" s="23">
        <v>0</v>
      </c>
      <c r="P363" s="24">
        <f t="shared" si="47"/>
        <v>0</v>
      </c>
      <c r="Q363" s="23">
        <v>2</v>
      </c>
      <c r="R363" s="23">
        <v>4</v>
      </c>
      <c r="S363" s="23">
        <v>6</v>
      </c>
      <c r="T363" s="23">
        <v>0</v>
      </c>
      <c r="U363" s="23">
        <v>0</v>
      </c>
      <c r="V363" s="23">
        <v>0</v>
      </c>
      <c r="W363" s="25"/>
      <c r="X363" s="26"/>
      <c r="Y363" s="27"/>
      <c r="Z363" s="24"/>
      <c r="AA363" s="28">
        <v>324744.23</v>
      </c>
      <c r="AB363" s="28">
        <v>10499.2</v>
      </c>
      <c r="AC363" s="25">
        <f t="shared" si="52"/>
        <v>3.2330674512677259E-2</v>
      </c>
      <c r="AD363" s="26">
        <f t="shared" si="53"/>
        <v>3.2330674512677259E-2</v>
      </c>
      <c r="AE363" s="24" t="str">
        <f t="shared" si="54"/>
        <v>0% a 34,69%</v>
      </c>
      <c r="AF363" s="23" t="str">
        <f t="shared" si="46"/>
        <v>166001218000183</v>
      </c>
      <c r="AG363" s="28">
        <v>324744.23</v>
      </c>
      <c r="AH363" s="28">
        <v>10499.2</v>
      </c>
      <c r="AI363" s="18" t="s">
        <v>146</v>
      </c>
      <c r="AJ363" s="18" t="s">
        <v>1157</v>
      </c>
      <c r="AK363" s="20" t="s">
        <v>1582</v>
      </c>
      <c r="AL363" s="20" t="s">
        <v>1393</v>
      </c>
      <c r="AM363" s="29">
        <v>2021</v>
      </c>
    </row>
    <row r="364" spans="1:39" s="30" customFormat="1" ht="63.75" x14ac:dyDescent="0.2">
      <c r="A364" s="20" t="s">
        <v>1182</v>
      </c>
      <c r="B364" s="18" t="s">
        <v>945</v>
      </c>
      <c r="C364" s="18" t="s">
        <v>1832</v>
      </c>
      <c r="D364" s="19" t="s">
        <v>1836</v>
      </c>
      <c r="E364" s="19" t="s">
        <v>543</v>
      </c>
      <c r="F364" s="18" t="s">
        <v>1372</v>
      </c>
      <c r="G364" s="31" t="s">
        <v>1934</v>
      </c>
      <c r="H364" s="19">
        <v>2</v>
      </c>
      <c r="I364" s="21">
        <v>5</v>
      </c>
      <c r="J364" s="22" t="s">
        <v>1844</v>
      </c>
      <c r="K364" s="18" t="s">
        <v>1114</v>
      </c>
      <c r="L364" s="18" t="s">
        <v>138</v>
      </c>
      <c r="M364" s="23">
        <v>0</v>
      </c>
      <c r="N364" s="23">
        <v>0</v>
      </c>
      <c r="O364" s="23">
        <v>0</v>
      </c>
      <c r="P364" s="24">
        <f t="shared" si="47"/>
        <v>0</v>
      </c>
      <c r="Q364" s="23">
        <v>4</v>
      </c>
      <c r="R364" s="23">
        <v>4</v>
      </c>
      <c r="S364" s="23">
        <v>8</v>
      </c>
      <c r="T364" s="23">
        <v>0</v>
      </c>
      <c r="U364" s="23">
        <v>0</v>
      </c>
      <c r="V364" s="23">
        <v>0</v>
      </c>
      <c r="W364" s="25"/>
      <c r="X364" s="26"/>
      <c r="Y364" s="27"/>
      <c r="Z364" s="24"/>
      <c r="AA364" s="28">
        <v>375585.63</v>
      </c>
      <c r="AB364" s="28">
        <v>109188.16</v>
      </c>
      <c r="AC364" s="25">
        <f t="shared" si="52"/>
        <v>0.29071442376536077</v>
      </c>
      <c r="AD364" s="26">
        <f t="shared" si="53"/>
        <v>0.29071442376536077</v>
      </c>
      <c r="AE364" s="24" t="str">
        <f t="shared" si="54"/>
        <v>0% a 34,69%</v>
      </c>
      <c r="AF364" s="23" t="str">
        <f t="shared" si="46"/>
        <v>166001218000184</v>
      </c>
      <c r="AG364" s="28">
        <v>375585.63</v>
      </c>
      <c r="AH364" s="28">
        <v>109188.16</v>
      </c>
      <c r="AI364" s="18" t="s">
        <v>1773</v>
      </c>
      <c r="AJ364" s="18" t="s">
        <v>375</v>
      </c>
      <c r="AK364" s="20" t="s">
        <v>1582</v>
      </c>
      <c r="AL364" s="20" t="s">
        <v>1393</v>
      </c>
      <c r="AM364" s="29">
        <v>2021</v>
      </c>
    </row>
    <row r="365" spans="1:39" s="30" customFormat="1" ht="191.25" x14ac:dyDescent="0.2">
      <c r="A365" s="20" t="s">
        <v>274</v>
      </c>
      <c r="B365" s="18" t="s">
        <v>856</v>
      </c>
      <c r="C365" s="18" t="s">
        <v>1832</v>
      </c>
      <c r="D365" s="19" t="s">
        <v>1830</v>
      </c>
      <c r="E365" s="19" t="s">
        <v>878</v>
      </c>
      <c r="F365" s="18" t="s">
        <v>203</v>
      </c>
      <c r="G365" s="31" t="s">
        <v>1934</v>
      </c>
      <c r="H365" s="19">
        <v>2</v>
      </c>
      <c r="I365" s="21">
        <v>5</v>
      </c>
      <c r="J365" s="22" t="s">
        <v>1844</v>
      </c>
      <c r="K365" s="18" t="s">
        <v>227</v>
      </c>
      <c r="L365" s="18" t="s">
        <v>310</v>
      </c>
      <c r="M365" s="23">
        <v>16.690000000000001</v>
      </c>
      <c r="N365" s="23">
        <v>25</v>
      </c>
      <c r="O365" s="23">
        <v>35</v>
      </c>
      <c r="P365" s="24">
        <f t="shared" si="47"/>
        <v>60</v>
      </c>
      <c r="Q365" s="23">
        <v>20</v>
      </c>
      <c r="R365" s="23">
        <v>20</v>
      </c>
      <c r="S365" s="23">
        <v>100</v>
      </c>
      <c r="T365" s="23">
        <v>20.059999999999999</v>
      </c>
      <c r="U365" s="23">
        <v>15</v>
      </c>
      <c r="V365" s="23">
        <v>35.06</v>
      </c>
      <c r="W365" s="25">
        <f t="shared" si="48"/>
        <v>0.58433333333333337</v>
      </c>
      <c r="X365" s="26">
        <f t="shared" si="49"/>
        <v>0.58433333333333337</v>
      </c>
      <c r="Y365" s="27">
        <f t="shared" si="50"/>
        <v>0.58433333333333337</v>
      </c>
      <c r="Z365" s="24" t="str">
        <f t="shared" si="51"/>
        <v>0% a 69,99%</v>
      </c>
      <c r="AA365" s="28">
        <v>9341642.9100000001</v>
      </c>
      <c r="AB365" s="28">
        <v>3916100.5</v>
      </c>
      <c r="AC365" s="25">
        <f t="shared" si="52"/>
        <v>0.41920896974213284</v>
      </c>
      <c r="AD365" s="26">
        <f t="shared" si="53"/>
        <v>0.41920896974213284</v>
      </c>
      <c r="AE365" s="24" t="str">
        <f t="shared" si="54"/>
        <v>34,7% a 42,1%</v>
      </c>
      <c r="AF365" s="23" t="str">
        <f t="shared" si="46"/>
        <v>026000092000182</v>
      </c>
      <c r="AG365" s="28">
        <v>9341642.9100000001</v>
      </c>
      <c r="AH365" s="28">
        <v>3916100.5000000005</v>
      </c>
      <c r="AI365" s="18" t="s">
        <v>1798</v>
      </c>
      <c r="AJ365" s="18" t="s">
        <v>218</v>
      </c>
      <c r="AK365" s="20" t="s">
        <v>1180</v>
      </c>
      <c r="AL365" s="20" t="s">
        <v>168</v>
      </c>
      <c r="AM365" s="29">
        <v>2021</v>
      </c>
    </row>
    <row r="366" spans="1:39" s="30" customFormat="1" ht="114.75" x14ac:dyDescent="0.2">
      <c r="A366" s="20" t="s">
        <v>274</v>
      </c>
      <c r="B366" s="18" t="s">
        <v>856</v>
      </c>
      <c r="C366" s="18" t="s">
        <v>1832</v>
      </c>
      <c r="D366" s="19" t="s">
        <v>1830</v>
      </c>
      <c r="E366" s="19" t="s">
        <v>1686</v>
      </c>
      <c r="F366" s="18" t="s">
        <v>962</v>
      </c>
      <c r="G366" s="31" t="s">
        <v>1934</v>
      </c>
      <c r="H366" s="19">
        <v>2</v>
      </c>
      <c r="I366" s="21">
        <v>5</v>
      </c>
      <c r="J366" s="22" t="s">
        <v>1844</v>
      </c>
      <c r="K366" s="18" t="s">
        <v>172</v>
      </c>
      <c r="L366" s="18" t="s">
        <v>125</v>
      </c>
      <c r="M366" s="23">
        <v>10.039999999999999</v>
      </c>
      <c r="N366" s="23">
        <v>25</v>
      </c>
      <c r="O366" s="23">
        <v>0</v>
      </c>
      <c r="P366" s="24">
        <f t="shared" si="47"/>
        <v>25</v>
      </c>
      <c r="Q366" s="23">
        <v>0</v>
      </c>
      <c r="R366" s="23">
        <v>0</v>
      </c>
      <c r="S366" s="23">
        <v>25</v>
      </c>
      <c r="T366" s="23">
        <v>18.420000000000002</v>
      </c>
      <c r="U366" s="23">
        <v>10</v>
      </c>
      <c r="V366" s="23">
        <v>28.42</v>
      </c>
      <c r="W366" s="25">
        <f t="shared" si="48"/>
        <v>1.1368</v>
      </c>
      <c r="X366" s="26">
        <f t="shared" si="49"/>
        <v>1.1368</v>
      </c>
      <c r="Y366" s="27">
        <f t="shared" si="50"/>
        <v>1</v>
      </c>
      <c r="Z366" s="24" t="str">
        <f t="shared" si="51"/>
        <v>85% a 100%</v>
      </c>
      <c r="AA366" s="28">
        <v>1037742.78</v>
      </c>
      <c r="AB366" s="28">
        <v>365381.33</v>
      </c>
      <c r="AC366" s="25">
        <f t="shared" si="52"/>
        <v>0.35209238458878994</v>
      </c>
      <c r="AD366" s="26">
        <f t="shared" si="53"/>
        <v>0.35209238458878994</v>
      </c>
      <c r="AE366" s="24" t="str">
        <f t="shared" si="54"/>
        <v>34,7% a 42,1%</v>
      </c>
      <c r="AF366" s="23" t="str">
        <f t="shared" si="46"/>
        <v>026000092000183</v>
      </c>
      <c r="AG366" s="28">
        <v>1037742.78</v>
      </c>
      <c r="AH366" s="28">
        <v>365381.33</v>
      </c>
      <c r="AI366" s="18" t="s">
        <v>139</v>
      </c>
      <c r="AJ366" s="18" t="s">
        <v>1673</v>
      </c>
      <c r="AK366" s="20" t="s">
        <v>1180</v>
      </c>
      <c r="AL366" s="20" t="s">
        <v>168</v>
      </c>
      <c r="AM366" s="29">
        <v>2021</v>
      </c>
    </row>
    <row r="367" spans="1:39" s="30" customFormat="1" ht="63.75" x14ac:dyDescent="0.2">
      <c r="A367" s="20" t="s">
        <v>274</v>
      </c>
      <c r="B367" s="18" t="s">
        <v>856</v>
      </c>
      <c r="C367" s="18" t="s">
        <v>1832</v>
      </c>
      <c r="D367" s="19" t="s">
        <v>1830</v>
      </c>
      <c r="E367" s="19" t="s">
        <v>543</v>
      </c>
      <c r="F367" s="18" t="s">
        <v>1372</v>
      </c>
      <c r="G367" s="31" t="s">
        <v>1934</v>
      </c>
      <c r="H367" s="19">
        <v>2</v>
      </c>
      <c r="I367" s="21">
        <v>5</v>
      </c>
      <c r="J367" s="22" t="s">
        <v>1844</v>
      </c>
      <c r="K367" s="18" t="s">
        <v>823</v>
      </c>
      <c r="L367" s="18" t="s">
        <v>310</v>
      </c>
      <c r="M367" s="23">
        <v>0</v>
      </c>
      <c r="N367" s="23">
        <v>10</v>
      </c>
      <c r="O367" s="23">
        <v>35</v>
      </c>
      <c r="P367" s="24">
        <f t="shared" si="47"/>
        <v>45</v>
      </c>
      <c r="Q367" s="23">
        <v>25</v>
      </c>
      <c r="R367" s="23">
        <v>30</v>
      </c>
      <c r="S367" s="23">
        <v>100</v>
      </c>
      <c r="T367" s="23">
        <v>0</v>
      </c>
      <c r="U367" s="23">
        <v>25</v>
      </c>
      <c r="V367" s="23">
        <v>25</v>
      </c>
      <c r="W367" s="25">
        <f t="shared" si="48"/>
        <v>0.55555555555555558</v>
      </c>
      <c r="X367" s="26">
        <f t="shared" si="49"/>
        <v>0.55555555555555558</v>
      </c>
      <c r="Y367" s="27">
        <f t="shared" si="50"/>
        <v>0.55555555555555558</v>
      </c>
      <c r="Z367" s="24" t="str">
        <f t="shared" si="51"/>
        <v>0% a 69,99%</v>
      </c>
      <c r="AA367" s="28">
        <v>75000</v>
      </c>
      <c r="AB367" s="28">
        <v>0</v>
      </c>
      <c r="AC367" s="25">
        <f t="shared" si="52"/>
        <v>0</v>
      </c>
      <c r="AD367" s="26">
        <f t="shared" si="53"/>
        <v>0</v>
      </c>
      <c r="AE367" s="24" t="str">
        <f t="shared" si="54"/>
        <v>0% a 34,69%</v>
      </c>
      <c r="AF367" s="23" t="str">
        <f t="shared" si="46"/>
        <v>026000092000184</v>
      </c>
      <c r="AG367" s="28">
        <v>75000</v>
      </c>
      <c r="AH367" s="28">
        <v>0</v>
      </c>
      <c r="AI367" s="18" t="s">
        <v>1416</v>
      </c>
      <c r="AJ367" s="18" t="s">
        <v>159</v>
      </c>
      <c r="AK367" s="20" t="s">
        <v>1180</v>
      </c>
      <c r="AL367" s="20" t="s">
        <v>168</v>
      </c>
      <c r="AM367" s="29">
        <v>2021</v>
      </c>
    </row>
    <row r="368" spans="1:39" s="30" customFormat="1" ht="51" x14ac:dyDescent="0.2">
      <c r="A368" s="20" t="s">
        <v>1004</v>
      </c>
      <c r="B368" s="18" t="s">
        <v>785</v>
      </c>
      <c r="C368" s="18" t="s">
        <v>1832</v>
      </c>
      <c r="D368" s="19" t="s">
        <v>1830</v>
      </c>
      <c r="E368" s="19" t="s">
        <v>878</v>
      </c>
      <c r="F368" s="18" t="s">
        <v>203</v>
      </c>
      <c r="G368" s="31" t="s">
        <v>1934</v>
      </c>
      <c r="H368" s="19">
        <v>1</v>
      </c>
      <c r="I368" s="21">
        <v>1</v>
      </c>
      <c r="J368" s="22" t="s">
        <v>1840</v>
      </c>
      <c r="K368" s="18" t="s">
        <v>81</v>
      </c>
      <c r="L368" s="18" t="s">
        <v>138</v>
      </c>
      <c r="M368" s="23">
        <v>1447</v>
      </c>
      <c r="N368" s="23">
        <v>200</v>
      </c>
      <c r="O368" s="23">
        <v>610</v>
      </c>
      <c r="P368" s="24">
        <f t="shared" si="47"/>
        <v>810</v>
      </c>
      <c r="Q368" s="23">
        <v>0</v>
      </c>
      <c r="R368" s="23">
        <v>640</v>
      </c>
      <c r="S368" s="23">
        <v>1450</v>
      </c>
      <c r="T368" s="23">
        <v>208</v>
      </c>
      <c r="U368" s="23">
        <v>98</v>
      </c>
      <c r="V368" s="23">
        <v>306</v>
      </c>
      <c r="W368" s="25">
        <f t="shared" si="48"/>
        <v>0.37777777777777777</v>
      </c>
      <c r="X368" s="26">
        <f t="shared" si="49"/>
        <v>0.37777777777777777</v>
      </c>
      <c r="Y368" s="27">
        <f t="shared" si="50"/>
        <v>0.37777777777777777</v>
      </c>
      <c r="Z368" s="24" t="str">
        <f t="shared" si="51"/>
        <v>0% a 69,99%</v>
      </c>
      <c r="AA368" s="28">
        <v>13917953.18</v>
      </c>
      <c r="AB368" s="28">
        <v>5945916.7199999997</v>
      </c>
      <c r="AC368" s="25">
        <f t="shared" si="52"/>
        <v>0.42721200762079298</v>
      </c>
      <c r="AD368" s="26">
        <f t="shared" si="53"/>
        <v>0.42721200762079298</v>
      </c>
      <c r="AE368" s="24" t="str">
        <f t="shared" si="54"/>
        <v>42,2% a 100%</v>
      </c>
      <c r="AF368" s="23" t="str">
        <f t="shared" si="46"/>
        <v>096853343000182</v>
      </c>
      <c r="AG368" s="28">
        <v>13917953.180000002</v>
      </c>
      <c r="AH368" s="28">
        <v>5945916.7200000016</v>
      </c>
      <c r="AI368" s="18" t="s">
        <v>1280</v>
      </c>
      <c r="AJ368" s="18" t="s">
        <v>1576</v>
      </c>
      <c r="AK368" s="20" t="s">
        <v>162</v>
      </c>
      <c r="AL368" s="20" t="s">
        <v>341</v>
      </c>
      <c r="AM368" s="29">
        <v>2021</v>
      </c>
    </row>
    <row r="369" spans="1:39" s="30" customFormat="1" ht="63.75" x14ac:dyDescent="0.2">
      <c r="A369" s="20" t="s">
        <v>1004</v>
      </c>
      <c r="B369" s="18" t="s">
        <v>785</v>
      </c>
      <c r="C369" s="18" t="s">
        <v>1832</v>
      </c>
      <c r="D369" s="19" t="s">
        <v>1830</v>
      </c>
      <c r="E369" s="19" t="s">
        <v>1686</v>
      </c>
      <c r="F369" s="18" t="s">
        <v>962</v>
      </c>
      <c r="G369" s="31" t="s">
        <v>1934</v>
      </c>
      <c r="H369" s="19">
        <v>2</v>
      </c>
      <c r="I369" s="21">
        <v>5</v>
      </c>
      <c r="J369" s="22" t="s">
        <v>1844</v>
      </c>
      <c r="K369" s="18" t="s">
        <v>966</v>
      </c>
      <c r="L369" s="18" t="s">
        <v>138</v>
      </c>
      <c r="M369" s="23">
        <v>0</v>
      </c>
      <c r="N369" s="23">
        <v>0</v>
      </c>
      <c r="O369" s="23">
        <v>0</v>
      </c>
      <c r="P369" s="24">
        <f t="shared" si="47"/>
        <v>0</v>
      </c>
      <c r="Q369" s="23">
        <v>0</v>
      </c>
      <c r="R369" s="23">
        <v>34</v>
      </c>
      <c r="S369" s="23">
        <v>34</v>
      </c>
      <c r="T369" s="23">
        <v>0</v>
      </c>
      <c r="U369" s="23">
        <v>0</v>
      </c>
      <c r="V369" s="23">
        <v>0</v>
      </c>
      <c r="W369" s="25"/>
      <c r="X369" s="26"/>
      <c r="Y369" s="27"/>
      <c r="Z369" s="24"/>
      <c r="AA369" s="28">
        <v>1124076.92</v>
      </c>
      <c r="AB369" s="28">
        <v>126274.8</v>
      </c>
      <c r="AC369" s="25">
        <f t="shared" si="52"/>
        <v>0.11233644046352274</v>
      </c>
      <c r="AD369" s="26">
        <f t="shared" si="53"/>
        <v>0.11233644046352274</v>
      </c>
      <c r="AE369" s="24" t="str">
        <f t="shared" si="54"/>
        <v>0% a 34,69%</v>
      </c>
      <c r="AF369" s="23" t="str">
        <f t="shared" si="46"/>
        <v>096853343000183</v>
      </c>
      <c r="AG369" s="28">
        <v>1124076.92</v>
      </c>
      <c r="AH369" s="28">
        <v>126274.79999999999</v>
      </c>
      <c r="AI369" s="18" t="s">
        <v>964</v>
      </c>
      <c r="AJ369" s="18" t="s">
        <v>964</v>
      </c>
      <c r="AK369" s="20" t="s">
        <v>162</v>
      </c>
      <c r="AL369" s="20" t="s">
        <v>341</v>
      </c>
      <c r="AM369" s="29">
        <v>2021</v>
      </c>
    </row>
    <row r="370" spans="1:39" s="30" customFormat="1" ht="63.75" x14ac:dyDescent="0.2">
      <c r="A370" s="20" t="s">
        <v>1004</v>
      </c>
      <c r="B370" s="18" t="s">
        <v>785</v>
      </c>
      <c r="C370" s="18" t="s">
        <v>1832</v>
      </c>
      <c r="D370" s="19" t="s">
        <v>1830</v>
      </c>
      <c r="E370" s="19" t="s">
        <v>543</v>
      </c>
      <c r="F370" s="18" t="s">
        <v>1372</v>
      </c>
      <c r="G370" s="31" t="s">
        <v>1934</v>
      </c>
      <c r="H370" s="19">
        <v>2</v>
      </c>
      <c r="I370" s="21">
        <v>5</v>
      </c>
      <c r="J370" s="22" t="s">
        <v>1844</v>
      </c>
      <c r="K370" s="18" t="s">
        <v>95</v>
      </c>
      <c r="L370" s="18" t="s">
        <v>138</v>
      </c>
      <c r="M370" s="23">
        <v>19</v>
      </c>
      <c r="N370" s="23">
        <v>0</v>
      </c>
      <c r="O370" s="23">
        <v>1</v>
      </c>
      <c r="P370" s="24">
        <f t="shared" si="47"/>
        <v>1</v>
      </c>
      <c r="Q370" s="23">
        <v>0</v>
      </c>
      <c r="R370" s="23">
        <v>5</v>
      </c>
      <c r="S370" s="23">
        <v>6</v>
      </c>
      <c r="T370" s="23">
        <v>0</v>
      </c>
      <c r="U370" s="23">
        <v>1</v>
      </c>
      <c r="V370" s="23">
        <v>1</v>
      </c>
      <c r="W370" s="25">
        <f t="shared" si="48"/>
        <v>1</v>
      </c>
      <c r="X370" s="26">
        <f t="shared" si="49"/>
        <v>1</v>
      </c>
      <c r="Y370" s="27">
        <f t="shared" si="50"/>
        <v>1</v>
      </c>
      <c r="Z370" s="24" t="str">
        <f t="shared" si="51"/>
        <v>85% a 100%</v>
      </c>
      <c r="AA370" s="28">
        <v>321733</v>
      </c>
      <c r="AB370" s="28">
        <v>64815.72</v>
      </c>
      <c r="AC370" s="25">
        <f t="shared" si="52"/>
        <v>0.2014581034584578</v>
      </c>
      <c r="AD370" s="26">
        <f t="shared" si="53"/>
        <v>0.2014581034584578</v>
      </c>
      <c r="AE370" s="24" t="str">
        <f t="shared" si="54"/>
        <v>0% a 34,69%</v>
      </c>
      <c r="AF370" s="23" t="str">
        <f t="shared" si="46"/>
        <v>096853343000184</v>
      </c>
      <c r="AG370" s="28">
        <v>321733.00000000006</v>
      </c>
      <c r="AH370" s="28">
        <v>64815.72</v>
      </c>
      <c r="AI370" s="18" t="s">
        <v>964</v>
      </c>
      <c r="AJ370" s="18" t="s">
        <v>865</v>
      </c>
      <c r="AK370" s="20" t="s">
        <v>162</v>
      </c>
      <c r="AL370" s="20" t="s">
        <v>341</v>
      </c>
      <c r="AM370" s="29">
        <v>2021</v>
      </c>
    </row>
    <row r="371" spans="1:39" s="30" customFormat="1" ht="63.75" x14ac:dyDescent="0.2">
      <c r="A371" s="20" t="s">
        <v>1620</v>
      </c>
      <c r="B371" s="18" t="s">
        <v>1002</v>
      </c>
      <c r="C371" s="18" t="s">
        <v>1832</v>
      </c>
      <c r="D371" s="19" t="s">
        <v>1834</v>
      </c>
      <c r="E371" s="19" t="s">
        <v>878</v>
      </c>
      <c r="F371" s="18" t="s">
        <v>203</v>
      </c>
      <c r="G371" s="31" t="s">
        <v>1934</v>
      </c>
      <c r="H371" s="19">
        <v>1</v>
      </c>
      <c r="I371" s="21">
        <v>1</v>
      </c>
      <c r="J371" s="22" t="s">
        <v>1840</v>
      </c>
      <c r="K371" s="18" t="s">
        <v>1291</v>
      </c>
      <c r="L371" s="18" t="s">
        <v>1441</v>
      </c>
      <c r="M371" s="23">
        <v>734</v>
      </c>
      <c r="N371" s="23">
        <v>45</v>
      </c>
      <c r="O371" s="23">
        <v>0</v>
      </c>
      <c r="P371" s="24">
        <f t="shared" si="47"/>
        <v>45</v>
      </c>
      <c r="Q371" s="23">
        <v>50</v>
      </c>
      <c r="R371" s="23">
        <v>500</v>
      </c>
      <c r="S371" s="23">
        <v>595</v>
      </c>
      <c r="T371" s="23">
        <v>45</v>
      </c>
      <c r="U371" s="23">
        <v>536</v>
      </c>
      <c r="V371" s="23">
        <v>581</v>
      </c>
      <c r="W371" s="25">
        <f t="shared" si="48"/>
        <v>12.911111111111111</v>
      </c>
      <c r="X371" s="26">
        <f t="shared" si="49"/>
        <v>12.911111111111111</v>
      </c>
      <c r="Y371" s="27">
        <f t="shared" si="50"/>
        <v>1</v>
      </c>
      <c r="Z371" s="24" t="str">
        <f t="shared" si="51"/>
        <v>85% a 100%</v>
      </c>
      <c r="AA371" s="28">
        <v>9483870.25</v>
      </c>
      <c r="AB371" s="28">
        <v>4125175.42</v>
      </c>
      <c r="AC371" s="25">
        <f t="shared" si="52"/>
        <v>0.43496750917696286</v>
      </c>
      <c r="AD371" s="26">
        <f t="shared" si="53"/>
        <v>0.43496750917696286</v>
      </c>
      <c r="AE371" s="24" t="str">
        <f t="shared" si="54"/>
        <v>42,2% a 100%</v>
      </c>
      <c r="AF371" s="23" t="str">
        <f t="shared" si="46"/>
        <v>136003135000182</v>
      </c>
      <c r="AG371" s="28">
        <v>9483870.2499999981</v>
      </c>
      <c r="AH371" s="28">
        <v>4125175.42</v>
      </c>
      <c r="AI371" s="18" t="s">
        <v>104</v>
      </c>
      <c r="AJ371" s="18" t="s">
        <v>1400</v>
      </c>
      <c r="AK371" s="20" t="s">
        <v>652</v>
      </c>
      <c r="AL371" s="20" t="s">
        <v>1510</v>
      </c>
      <c r="AM371" s="29">
        <v>2021</v>
      </c>
    </row>
    <row r="372" spans="1:39" s="30" customFormat="1" ht="63.75" x14ac:dyDescent="0.2">
      <c r="A372" s="20" t="s">
        <v>1620</v>
      </c>
      <c r="B372" s="18" t="s">
        <v>1002</v>
      </c>
      <c r="C372" s="18" t="s">
        <v>1832</v>
      </c>
      <c r="D372" s="19" t="s">
        <v>1834</v>
      </c>
      <c r="E372" s="19" t="s">
        <v>1686</v>
      </c>
      <c r="F372" s="18" t="s">
        <v>962</v>
      </c>
      <c r="G372" s="31" t="s">
        <v>1934</v>
      </c>
      <c r="H372" s="19">
        <v>2</v>
      </c>
      <c r="I372" s="21">
        <v>5</v>
      </c>
      <c r="J372" s="22" t="s">
        <v>1844</v>
      </c>
      <c r="K372" s="18" t="s">
        <v>1794</v>
      </c>
      <c r="L372" s="18" t="s">
        <v>1441</v>
      </c>
      <c r="M372" s="23">
        <v>26</v>
      </c>
      <c r="N372" s="23">
        <v>0</v>
      </c>
      <c r="O372" s="23">
        <v>0</v>
      </c>
      <c r="P372" s="24">
        <f t="shared" si="47"/>
        <v>0</v>
      </c>
      <c r="Q372" s="23">
        <v>10</v>
      </c>
      <c r="R372" s="23">
        <v>18</v>
      </c>
      <c r="S372" s="23">
        <v>28</v>
      </c>
      <c r="T372" s="23">
        <v>0</v>
      </c>
      <c r="U372" s="23">
        <v>0</v>
      </c>
      <c r="V372" s="23">
        <v>0</v>
      </c>
      <c r="W372" s="25"/>
      <c r="X372" s="26"/>
      <c r="Y372" s="27"/>
      <c r="Z372" s="24"/>
      <c r="AA372" s="28">
        <v>214236.87</v>
      </c>
      <c r="AB372" s="28">
        <v>0</v>
      </c>
      <c r="AC372" s="25">
        <f t="shared" si="52"/>
        <v>0</v>
      </c>
      <c r="AD372" s="26">
        <f t="shared" si="53"/>
        <v>0</v>
      </c>
      <c r="AE372" s="24" t="str">
        <f t="shared" si="54"/>
        <v>0% a 34,69%</v>
      </c>
      <c r="AF372" s="23" t="str">
        <f t="shared" si="46"/>
        <v>136003135000183</v>
      </c>
      <c r="AG372" s="28">
        <v>214236.87000000002</v>
      </c>
      <c r="AH372" s="28">
        <v>0</v>
      </c>
      <c r="AI372" s="18" t="s">
        <v>1164</v>
      </c>
      <c r="AJ372" s="18" t="s">
        <v>427</v>
      </c>
      <c r="AK372" s="20" t="s">
        <v>652</v>
      </c>
      <c r="AL372" s="20" t="s">
        <v>1510</v>
      </c>
      <c r="AM372" s="29">
        <v>2021</v>
      </c>
    </row>
    <row r="373" spans="1:39" s="30" customFormat="1" ht="102" x14ac:dyDescent="0.2">
      <c r="A373" s="20" t="s">
        <v>1620</v>
      </c>
      <c r="B373" s="18" t="s">
        <v>1002</v>
      </c>
      <c r="C373" s="18" t="s">
        <v>1832</v>
      </c>
      <c r="D373" s="19" t="s">
        <v>1834</v>
      </c>
      <c r="E373" s="19" t="s">
        <v>543</v>
      </c>
      <c r="F373" s="18" t="s">
        <v>1372</v>
      </c>
      <c r="G373" s="31" t="s">
        <v>1934</v>
      </c>
      <c r="H373" s="19">
        <v>2</v>
      </c>
      <c r="I373" s="21">
        <v>5</v>
      </c>
      <c r="J373" s="22" t="s">
        <v>1844</v>
      </c>
      <c r="K373" s="18" t="s">
        <v>170</v>
      </c>
      <c r="L373" s="18" t="s">
        <v>1441</v>
      </c>
      <c r="M373" s="23">
        <v>16</v>
      </c>
      <c r="N373" s="23">
        <v>0</v>
      </c>
      <c r="O373" s="23">
        <v>0</v>
      </c>
      <c r="P373" s="24">
        <f t="shared" si="47"/>
        <v>0</v>
      </c>
      <c r="Q373" s="23">
        <v>8</v>
      </c>
      <c r="R373" s="23">
        <v>12</v>
      </c>
      <c r="S373" s="23">
        <v>20</v>
      </c>
      <c r="T373" s="23">
        <v>0</v>
      </c>
      <c r="U373" s="23">
        <v>0</v>
      </c>
      <c r="V373" s="23">
        <v>0</v>
      </c>
      <c r="W373" s="25"/>
      <c r="X373" s="26"/>
      <c r="Y373" s="27"/>
      <c r="Z373" s="24"/>
      <c r="AA373" s="28">
        <v>52305.58</v>
      </c>
      <c r="AB373" s="28">
        <v>0</v>
      </c>
      <c r="AC373" s="25">
        <f t="shared" si="52"/>
        <v>0</v>
      </c>
      <c r="AD373" s="26">
        <f t="shared" si="53"/>
        <v>0</v>
      </c>
      <c r="AE373" s="24" t="str">
        <f t="shared" si="54"/>
        <v>0% a 34,69%</v>
      </c>
      <c r="AF373" s="23" t="str">
        <f t="shared" si="46"/>
        <v>136003135000184</v>
      </c>
      <c r="AG373" s="28">
        <v>52305.58</v>
      </c>
      <c r="AH373" s="28">
        <v>0</v>
      </c>
      <c r="AI373" s="18" t="s">
        <v>45</v>
      </c>
      <c r="AJ373" s="18" t="s">
        <v>1752</v>
      </c>
      <c r="AK373" s="20" t="s">
        <v>652</v>
      </c>
      <c r="AL373" s="20" t="s">
        <v>1510</v>
      </c>
      <c r="AM373" s="29">
        <v>2021</v>
      </c>
    </row>
    <row r="374" spans="1:39" s="30" customFormat="1" ht="51" x14ac:dyDescent="0.2">
      <c r="A374" s="20" t="s">
        <v>1767</v>
      </c>
      <c r="B374" s="18" t="s">
        <v>870</v>
      </c>
      <c r="C374" s="18" t="s">
        <v>1832</v>
      </c>
      <c r="D374" s="19" t="s">
        <v>1830</v>
      </c>
      <c r="E374" s="19" t="s">
        <v>878</v>
      </c>
      <c r="F374" s="18" t="s">
        <v>203</v>
      </c>
      <c r="G374" s="31" t="s">
        <v>1934</v>
      </c>
      <c r="H374" s="19">
        <v>1</v>
      </c>
      <c r="I374" s="21">
        <v>1</v>
      </c>
      <c r="J374" s="22" t="s">
        <v>1840</v>
      </c>
      <c r="K374" s="18" t="s">
        <v>15</v>
      </c>
      <c r="L374" s="18" t="s">
        <v>310</v>
      </c>
      <c r="M374" s="23">
        <v>20</v>
      </c>
      <c r="N374" s="23">
        <v>0</v>
      </c>
      <c r="O374" s="23">
        <v>0</v>
      </c>
      <c r="P374" s="24">
        <f t="shared" si="47"/>
        <v>0</v>
      </c>
      <c r="Q374" s="23">
        <v>0</v>
      </c>
      <c r="R374" s="23">
        <v>25</v>
      </c>
      <c r="S374" s="23">
        <v>25</v>
      </c>
      <c r="T374" s="23">
        <v>0</v>
      </c>
      <c r="U374" s="23">
        <v>0</v>
      </c>
      <c r="V374" s="23">
        <v>0</v>
      </c>
      <c r="W374" s="25"/>
      <c r="X374" s="26"/>
      <c r="Y374" s="27"/>
      <c r="Z374" s="24"/>
      <c r="AA374" s="28">
        <v>9800880.3499999996</v>
      </c>
      <c r="AB374" s="28">
        <v>4473187.4800000004</v>
      </c>
      <c r="AC374" s="25">
        <f t="shared" si="52"/>
        <v>0.45640670228159663</v>
      </c>
      <c r="AD374" s="26">
        <f t="shared" si="53"/>
        <v>0.45640670228159663</v>
      </c>
      <c r="AE374" s="24" t="str">
        <f t="shared" si="54"/>
        <v>42,2% a 100%</v>
      </c>
      <c r="AF374" s="23" t="str">
        <f t="shared" si="46"/>
        <v>096855974000182</v>
      </c>
      <c r="AG374" s="28">
        <v>9794441.75</v>
      </c>
      <c r="AH374" s="28">
        <v>4466748.88</v>
      </c>
      <c r="AI374" s="18" t="s">
        <v>85</v>
      </c>
      <c r="AJ374" s="18" t="s">
        <v>85</v>
      </c>
      <c r="AK374" s="20" t="s">
        <v>1682</v>
      </c>
      <c r="AL374" s="20" t="s">
        <v>1329</v>
      </c>
      <c r="AM374" s="29">
        <v>2021</v>
      </c>
    </row>
    <row r="375" spans="1:39" s="30" customFormat="1" ht="63.75" x14ac:dyDescent="0.2">
      <c r="A375" s="20" t="s">
        <v>1767</v>
      </c>
      <c r="B375" s="18" t="s">
        <v>870</v>
      </c>
      <c r="C375" s="18" t="s">
        <v>1832</v>
      </c>
      <c r="D375" s="19" t="s">
        <v>1830</v>
      </c>
      <c r="E375" s="19" t="s">
        <v>1686</v>
      </c>
      <c r="F375" s="18" t="s">
        <v>962</v>
      </c>
      <c r="G375" s="31" t="s">
        <v>1934</v>
      </c>
      <c r="H375" s="19">
        <v>2</v>
      </c>
      <c r="I375" s="21">
        <v>5</v>
      </c>
      <c r="J375" s="22" t="s">
        <v>1844</v>
      </c>
      <c r="K375" s="18" t="s">
        <v>1550</v>
      </c>
      <c r="L375" s="18" t="s">
        <v>115</v>
      </c>
      <c r="M375" s="23">
        <v>17</v>
      </c>
      <c r="N375" s="23">
        <v>0</v>
      </c>
      <c r="O375" s="23">
        <v>0</v>
      </c>
      <c r="P375" s="24">
        <f t="shared" si="47"/>
        <v>0</v>
      </c>
      <c r="Q375" s="23">
        <v>0</v>
      </c>
      <c r="R375" s="23">
        <v>20</v>
      </c>
      <c r="S375" s="23">
        <v>20</v>
      </c>
      <c r="T375" s="23">
        <v>0</v>
      </c>
      <c r="U375" s="23">
        <v>0</v>
      </c>
      <c r="V375" s="23">
        <v>0</v>
      </c>
      <c r="W375" s="25"/>
      <c r="X375" s="26"/>
      <c r="Y375" s="27"/>
      <c r="Z375" s="24"/>
      <c r="AA375" s="28">
        <v>343132.15999999997</v>
      </c>
      <c r="AB375" s="28">
        <v>190920.52</v>
      </c>
      <c r="AC375" s="25">
        <f t="shared" si="52"/>
        <v>0.55640520550449135</v>
      </c>
      <c r="AD375" s="26">
        <f t="shared" si="53"/>
        <v>0.55640520550449135</v>
      </c>
      <c r="AE375" s="24" t="str">
        <f t="shared" si="54"/>
        <v>42,2% a 100%</v>
      </c>
      <c r="AF375" s="23" t="str">
        <f t="shared" si="46"/>
        <v>096855974000183</v>
      </c>
      <c r="AG375" s="28">
        <v>343132.16000000003</v>
      </c>
      <c r="AH375" s="28">
        <v>190920.52</v>
      </c>
      <c r="AI375" s="18" t="s">
        <v>708</v>
      </c>
      <c r="AJ375" s="18" t="s">
        <v>708</v>
      </c>
      <c r="AK375" s="20" t="s">
        <v>1682</v>
      </c>
      <c r="AL375" s="20" t="s">
        <v>1329</v>
      </c>
      <c r="AM375" s="29">
        <v>2021</v>
      </c>
    </row>
    <row r="376" spans="1:39" s="30" customFormat="1" ht="63.75" x14ac:dyDescent="0.2">
      <c r="A376" s="20" t="s">
        <v>1767</v>
      </c>
      <c r="B376" s="18" t="s">
        <v>870</v>
      </c>
      <c r="C376" s="18" t="s">
        <v>1832</v>
      </c>
      <c r="D376" s="19" t="s">
        <v>1830</v>
      </c>
      <c r="E376" s="19" t="s">
        <v>543</v>
      </c>
      <c r="F376" s="18" t="s">
        <v>1372</v>
      </c>
      <c r="G376" s="31" t="s">
        <v>1934</v>
      </c>
      <c r="H376" s="19">
        <v>2</v>
      </c>
      <c r="I376" s="21">
        <v>5</v>
      </c>
      <c r="J376" s="22" t="s">
        <v>1844</v>
      </c>
      <c r="K376" s="18" t="s">
        <v>538</v>
      </c>
      <c r="L376" s="18" t="s">
        <v>115</v>
      </c>
      <c r="M376" s="23">
        <v>17</v>
      </c>
      <c r="N376" s="23">
        <v>0</v>
      </c>
      <c r="O376" s="23">
        <v>0</v>
      </c>
      <c r="P376" s="24">
        <f t="shared" si="47"/>
        <v>0</v>
      </c>
      <c r="Q376" s="23">
        <v>0</v>
      </c>
      <c r="R376" s="23">
        <v>20</v>
      </c>
      <c r="S376" s="23">
        <v>20</v>
      </c>
      <c r="T376" s="23">
        <v>0</v>
      </c>
      <c r="U376" s="23">
        <v>0</v>
      </c>
      <c r="V376" s="23">
        <v>0</v>
      </c>
      <c r="W376" s="25"/>
      <c r="X376" s="26"/>
      <c r="Y376" s="27"/>
      <c r="Z376" s="24"/>
      <c r="AA376" s="28">
        <v>0</v>
      </c>
      <c r="AB376" s="28">
        <v>0</v>
      </c>
      <c r="AC376" s="25" t="e">
        <f t="shared" si="52"/>
        <v>#DIV/0!</v>
      </c>
      <c r="AD376" s="26" t="e">
        <f t="shared" si="53"/>
        <v>#DIV/0!</v>
      </c>
      <c r="AE376" s="24" t="e">
        <f t="shared" si="54"/>
        <v>#DIV/0!</v>
      </c>
      <c r="AF376" s="23" t="str">
        <f t="shared" si="46"/>
        <v>096855974000184</v>
      </c>
      <c r="AG376" s="28">
        <v>0</v>
      </c>
      <c r="AH376" s="28">
        <v>0</v>
      </c>
      <c r="AI376" s="18" t="s">
        <v>581</v>
      </c>
      <c r="AJ376" s="18" t="s">
        <v>581</v>
      </c>
      <c r="AK376" s="20" t="s">
        <v>1682</v>
      </c>
      <c r="AL376" s="20" t="s">
        <v>1329</v>
      </c>
      <c r="AM376" s="29">
        <v>2021</v>
      </c>
    </row>
    <row r="377" spans="1:39" s="30" customFormat="1" ht="102" x14ac:dyDescent="0.2">
      <c r="A377" s="20" t="s">
        <v>1731</v>
      </c>
      <c r="B377" s="18" t="s">
        <v>410</v>
      </c>
      <c r="C377" s="18" t="s">
        <v>1832</v>
      </c>
      <c r="D377" s="19" t="s">
        <v>1834</v>
      </c>
      <c r="E377" s="19" t="s">
        <v>878</v>
      </c>
      <c r="F377" s="18" t="s">
        <v>203</v>
      </c>
      <c r="G377" s="31" t="s">
        <v>1934</v>
      </c>
      <c r="H377" s="19">
        <v>1</v>
      </c>
      <c r="I377" s="21">
        <v>1</v>
      </c>
      <c r="J377" s="22" t="s">
        <v>1840</v>
      </c>
      <c r="K377" s="18" t="s">
        <v>81</v>
      </c>
      <c r="L377" s="18" t="s">
        <v>687</v>
      </c>
      <c r="M377" s="23">
        <v>0</v>
      </c>
      <c r="N377" s="23">
        <v>0</v>
      </c>
      <c r="O377" s="23">
        <v>1114</v>
      </c>
      <c r="P377" s="24">
        <f t="shared" si="47"/>
        <v>1114</v>
      </c>
      <c r="Q377" s="23">
        <v>0</v>
      </c>
      <c r="R377" s="23">
        <v>1114</v>
      </c>
      <c r="S377" s="23">
        <v>2228</v>
      </c>
      <c r="T377" s="23">
        <v>0</v>
      </c>
      <c r="U377" s="23">
        <v>1290</v>
      </c>
      <c r="V377" s="23">
        <v>1290</v>
      </c>
      <c r="W377" s="25">
        <f t="shared" si="48"/>
        <v>1.1579892280071813</v>
      </c>
      <c r="X377" s="26">
        <f t="shared" si="49"/>
        <v>1.1579892280071813</v>
      </c>
      <c r="Y377" s="27">
        <f t="shared" si="50"/>
        <v>1</v>
      </c>
      <c r="Z377" s="24" t="str">
        <f t="shared" si="51"/>
        <v>85% a 100%</v>
      </c>
      <c r="AA377" s="28">
        <v>34513205</v>
      </c>
      <c r="AB377" s="28">
        <v>20545417.359999999</v>
      </c>
      <c r="AC377" s="25">
        <f t="shared" si="52"/>
        <v>0.59529149379201385</v>
      </c>
      <c r="AD377" s="26">
        <f t="shared" si="53"/>
        <v>0.59529149379201385</v>
      </c>
      <c r="AE377" s="24" t="str">
        <f t="shared" si="54"/>
        <v>42,2% a 100%</v>
      </c>
      <c r="AF377" s="23" t="str">
        <f t="shared" si="46"/>
        <v>136000217000182</v>
      </c>
      <c r="AG377" s="28">
        <v>34513205.000000007</v>
      </c>
      <c r="AH377" s="28">
        <v>20545417.359999999</v>
      </c>
      <c r="AI377" s="18" t="s">
        <v>287</v>
      </c>
      <c r="AJ377" s="18" t="s">
        <v>1270</v>
      </c>
      <c r="AK377" s="20" t="s">
        <v>464</v>
      </c>
      <c r="AL377" s="20" t="s">
        <v>770</v>
      </c>
      <c r="AM377" s="29">
        <v>2021</v>
      </c>
    </row>
    <row r="378" spans="1:39" s="30" customFormat="1" ht="140.25" x14ac:dyDescent="0.2">
      <c r="A378" s="20" t="s">
        <v>1731</v>
      </c>
      <c r="B378" s="18" t="s">
        <v>410</v>
      </c>
      <c r="C378" s="18" t="s">
        <v>1832</v>
      </c>
      <c r="D378" s="19" t="s">
        <v>1834</v>
      </c>
      <c r="E378" s="19" t="s">
        <v>1686</v>
      </c>
      <c r="F378" s="18" t="s">
        <v>962</v>
      </c>
      <c r="G378" s="31" t="s">
        <v>1934</v>
      </c>
      <c r="H378" s="19">
        <v>2</v>
      </c>
      <c r="I378" s="21">
        <v>5</v>
      </c>
      <c r="J378" s="22" t="s">
        <v>1844</v>
      </c>
      <c r="K378" s="18" t="s">
        <v>966</v>
      </c>
      <c r="L378" s="18" t="s">
        <v>687</v>
      </c>
      <c r="M378" s="23">
        <v>0</v>
      </c>
      <c r="N378" s="23">
        <v>0</v>
      </c>
      <c r="O378" s="23">
        <v>30</v>
      </c>
      <c r="P378" s="24">
        <f t="shared" si="47"/>
        <v>30</v>
      </c>
      <c r="Q378" s="23">
        <v>15</v>
      </c>
      <c r="R378" s="23">
        <v>22</v>
      </c>
      <c r="S378" s="23">
        <v>67</v>
      </c>
      <c r="T378" s="23">
        <v>0</v>
      </c>
      <c r="U378" s="23">
        <v>51</v>
      </c>
      <c r="V378" s="23">
        <v>51</v>
      </c>
      <c r="W378" s="25">
        <f t="shared" si="48"/>
        <v>1.7</v>
      </c>
      <c r="X378" s="26">
        <f t="shared" si="49"/>
        <v>1.7</v>
      </c>
      <c r="Y378" s="27">
        <f t="shared" si="50"/>
        <v>1</v>
      </c>
      <c r="Z378" s="24" t="str">
        <f t="shared" si="51"/>
        <v>85% a 100%</v>
      </c>
      <c r="AA378" s="28">
        <v>311529.65999999997</v>
      </c>
      <c r="AB378" s="28">
        <v>59713.32</v>
      </c>
      <c r="AC378" s="25">
        <f t="shared" si="52"/>
        <v>0.19167780043800647</v>
      </c>
      <c r="AD378" s="26">
        <f t="shared" si="53"/>
        <v>0.19167780043800647</v>
      </c>
      <c r="AE378" s="24" t="str">
        <f t="shared" si="54"/>
        <v>0% a 34,69%</v>
      </c>
      <c r="AF378" s="23" t="str">
        <f t="shared" si="46"/>
        <v>136000217000183</v>
      </c>
      <c r="AG378" s="28">
        <v>311529.65999999997</v>
      </c>
      <c r="AH378" s="28">
        <v>59713.32</v>
      </c>
      <c r="AI378" s="18" t="s">
        <v>1184</v>
      </c>
      <c r="AJ378" s="18" t="s">
        <v>674</v>
      </c>
      <c r="AK378" s="20" t="s">
        <v>464</v>
      </c>
      <c r="AL378" s="20" t="s">
        <v>770</v>
      </c>
      <c r="AM378" s="29">
        <v>2021</v>
      </c>
    </row>
    <row r="379" spans="1:39" s="30" customFormat="1" ht="140.25" x14ac:dyDescent="0.2">
      <c r="A379" s="20" t="s">
        <v>1731</v>
      </c>
      <c r="B379" s="18" t="s">
        <v>410</v>
      </c>
      <c r="C379" s="18" t="s">
        <v>1832</v>
      </c>
      <c r="D379" s="19" t="s">
        <v>1834</v>
      </c>
      <c r="E379" s="19" t="s">
        <v>543</v>
      </c>
      <c r="F379" s="18" t="s">
        <v>1372</v>
      </c>
      <c r="G379" s="31" t="s">
        <v>1934</v>
      </c>
      <c r="H379" s="19">
        <v>2</v>
      </c>
      <c r="I379" s="21">
        <v>6</v>
      </c>
      <c r="J379" s="22" t="s">
        <v>1845</v>
      </c>
      <c r="K379" s="18" t="s">
        <v>545</v>
      </c>
      <c r="L379" s="18" t="s">
        <v>687</v>
      </c>
      <c r="M379" s="23">
        <v>0</v>
      </c>
      <c r="N379" s="23">
        <v>0</v>
      </c>
      <c r="O379" s="23">
        <v>20</v>
      </c>
      <c r="P379" s="24">
        <f t="shared" si="47"/>
        <v>20</v>
      </c>
      <c r="Q379" s="23">
        <v>20</v>
      </c>
      <c r="R379" s="23">
        <v>6</v>
      </c>
      <c r="S379" s="23">
        <v>46</v>
      </c>
      <c r="T379" s="23">
        <v>0</v>
      </c>
      <c r="U379" s="23">
        <v>18</v>
      </c>
      <c r="V379" s="23">
        <v>18</v>
      </c>
      <c r="W379" s="25">
        <f t="shared" si="48"/>
        <v>0.9</v>
      </c>
      <c r="X379" s="26">
        <f t="shared" si="49"/>
        <v>0.9</v>
      </c>
      <c r="Y379" s="27">
        <f t="shared" si="50"/>
        <v>0.9</v>
      </c>
      <c r="Z379" s="24" t="str">
        <f t="shared" si="51"/>
        <v>85% a 100%</v>
      </c>
      <c r="AA379" s="28">
        <v>1975012.36</v>
      </c>
      <c r="AB379" s="28">
        <v>693700.48</v>
      </c>
      <c r="AC379" s="25">
        <f t="shared" si="52"/>
        <v>0.3512385512362059</v>
      </c>
      <c r="AD379" s="26">
        <f t="shared" si="53"/>
        <v>0.3512385512362059</v>
      </c>
      <c r="AE379" s="24" t="str">
        <f t="shared" si="54"/>
        <v>34,7% a 42,1%</v>
      </c>
      <c r="AF379" s="23" t="str">
        <f t="shared" si="46"/>
        <v>136000217000184</v>
      </c>
      <c r="AG379" s="28">
        <v>1975012.36</v>
      </c>
      <c r="AH379" s="28">
        <v>693700.48</v>
      </c>
      <c r="AI379" s="18" t="s">
        <v>854</v>
      </c>
      <c r="AJ379" s="18" t="s">
        <v>1106</v>
      </c>
      <c r="AK379" s="20" t="s">
        <v>464</v>
      </c>
      <c r="AL379" s="20" t="s">
        <v>770</v>
      </c>
      <c r="AM379" s="29">
        <v>2021</v>
      </c>
    </row>
    <row r="380" spans="1:39" s="30" customFormat="1" ht="63.75" x14ac:dyDescent="0.2">
      <c r="A380" s="20" t="s">
        <v>1637</v>
      </c>
      <c r="B380" s="18" t="s">
        <v>680</v>
      </c>
      <c r="C380" s="18" t="s">
        <v>1832</v>
      </c>
      <c r="D380" s="19" t="s">
        <v>1836</v>
      </c>
      <c r="E380" s="19" t="s">
        <v>878</v>
      </c>
      <c r="F380" s="18" t="s">
        <v>203</v>
      </c>
      <c r="G380" s="31" t="s">
        <v>1934</v>
      </c>
      <c r="H380" s="19">
        <v>2</v>
      </c>
      <c r="I380" s="21">
        <v>5</v>
      </c>
      <c r="J380" s="22" t="s">
        <v>1844</v>
      </c>
      <c r="K380" s="18" t="s">
        <v>1793</v>
      </c>
      <c r="L380" s="18" t="s">
        <v>138</v>
      </c>
      <c r="M380" s="23">
        <v>1072</v>
      </c>
      <c r="N380" s="23">
        <v>160</v>
      </c>
      <c r="O380" s="23">
        <v>160</v>
      </c>
      <c r="P380" s="24">
        <f t="shared" si="47"/>
        <v>320</v>
      </c>
      <c r="Q380" s="23">
        <v>200</v>
      </c>
      <c r="R380" s="23">
        <v>200</v>
      </c>
      <c r="S380" s="23">
        <v>720</v>
      </c>
      <c r="T380" s="23">
        <v>161</v>
      </c>
      <c r="U380" s="23">
        <v>295</v>
      </c>
      <c r="V380" s="23">
        <v>456</v>
      </c>
      <c r="W380" s="25">
        <f t="shared" si="48"/>
        <v>1.425</v>
      </c>
      <c r="X380" s="26">
        <f t="shared" si="49"/>
        <v>1.425</v>
      </c>
      <c r="Y380" s="27">
        <f t="shared" si="50"/>
        <v>1</v>
      </c>
      <c r="Z380" s="24" t="str">
        <f t="shared" si="51"/>
        <v>85% a 100%</v>
      </c>
      <c r="AA380" s="28">
        <v>19449388.379999999</v>
      </c>
      <c r="AB380" s="28">
        <v>9325767.9100000001</v>
      </c>
      <c r="AC380" s="25">
        <f t="shared" si="52"/>
        <v>0.47948900643013437</v>
      </c>
      <c r="AD380" s="26">
        <f t="shared" si="53"/>
        <v>0.47948900643013437</v>
      </c>
      <c r="AE380" s="24" t="str">
        <f t="shared" si="54"/>
        <v>42,2% a 100%</v>
      </c>
      <c r="AF380" s="23" t="str">
        <f t="shared" si="46"/>
        <v>066000184000182</v>
      </c>
      <c r="AG380" s="28">
        <v>19449388.379999999</v>
      </c>
      <c r="AH380" s="28">
        <v>9325767.9100000001</v>
      </c>
      <c r="AI380" s="18" t="s">
        <v>1506</v>
      </c>
      <c r="AJ380" s="18" t="s">
        <v>23</v>
      </c>
      <c r="AK380" s="20" t="s">
        <v>1142</v>
      </c>
      <c r="AL380" s="20" t="s">
        <v>1390</v>
      </c>
      <c r="AM380" s="29">
        <v>2021</v>
      </c>
    </row>
    <row r="381" spans="1:39" s="30" customFormat="1" ht="63.75" x14ac:dyDescent="0.2">
      <c r="A381" s="20" t="s">
        <v>1637</v>
      </c>
      <c r="B381" s="18" t="s">
        <v>680</v>
      </c>
      <c r="C381" s="18" t="s">
        <v>1832</v>
      </c>
      <c r="D381" s="19" t="s">
        <v>1836</v>
      </c>
      <c r="E381" s="19" t="s">
        <v>1686</v>
      </c>
      <c r="F381" s="18" t="s">
        <v>962</v>
      </c>
      <c r="G381" s="31" t="s">
        <v>1934</v>
      </c>
      <c r="H381" s="19">
        <v>2</v>
      </c>
      <c r="I381" s="21">
        <v>5</v>
      </c>
      <c r="J381" s="22" t="s">
        <v>1844</v>
      </c>
      <c r="K381" s="18" t="s">
        <v>73</v>
      </c>
      <c r="L381" s="18" t="s">
        <v>138</v>
      </c>
      <c r="M381" s="23">
        <v>287</v>
      </c>
      <c r="N381" s="23">
        <v>70</v>
      </c>
      <c r="O381" s="23">
        <v>70</v>
      </c>
      <c r="P381" s="24">
        <f t="shared" si="47"/>
        <v>140</v>
      </c>
      <c r="Q381" s="23">
        <v>70</v>
      </c>
      <c r="R381" s="23">
        <v>70</v>
      </c>
      <c r="S381" s="23">
        <v>280</v>
      </c>
      <c r="T381" s="23">
        <v>102</v>
      </c>
      <c r="U381" s="23">
        <v>80</v>
      </c>
      <c r="V381" s="23">
        <v>182</v>
      </c>
      <c r="W381" s="25">
        <f t="shared" si="48"/>
        <v>1.3</v>
      </c>
      <c r="X381" s="26">
        <f t="shared" si="49"/>
        <v>1.3</v>
      </c>
      <c r="Y381" s="27">
        <f t="shared" si="50"/>
        <v>1</v>
      </c>
      <c r="Z381" s="24" t="str">
        <f t="shared" si="51"/>
        <v>85% a 100%</v>
      </c>
      <c r="AA381" s="28">
        <v>1099302.23</v>
      </c>
      <c r="AB381" s="28">
        <v>481397.7</v>
      </c>
      <c r="AC381" s="25">
        <f t="shared" si="52"/>
        <v>0.43791205626863872</v>
      </c>
      <c r="AD381" s="26">
        <f t="shared" si="53"/>
        <v>0.43791205626863872</v>
      </c>
      <c r="AE381" s="24" t="str">
        <f t="shared" si="54"/>
        <v>42,2% a 100%</v>
      </c>
      <c r="AF381" s="23" t="str">
        <f t="shared" si="46"/>
        <v>066000184000183</v>
      </c>
      <c r="AG381" s="28">
        <v>1099302.2300000002</v>
      </c>
      <c r="AH381" s="28">
        <v>481397.70000000007</v>
      </c>
      <c r="AI381" s="18" t="s">
        <v>588</v>
      </c>
      <c r="AJ381" s="18" t="s">
        <v>1672</v>
      </c>
      <c r="AK381" s="20" t="s">
        <v>1142</v>
      </c>
      <c r="AL381" s="20" t="s">
        <v>1390</v>
      </c>
      <c r="AM381" s="29">
        <v>2021</v>
      </c>
    </row>
    <row r="382" spans="1:39" s="30" customFormat="1" ht="63.75" x14ac:dyDescent="0.2">
      <c r="A382" s="20" t="s">
        <v>1637</v>
      </c>
      <c r="B382" s="18" t="s">
        <v>680</v>
      </c>
      <c r="C382" s="18" t="s">
        <v>1832</v>
      </c>
      <c r="D382" s="19" t="s">
        <v>1836</v>
      </c>
      <c r="E382" s="19" t="s">
        <v>543</v>
      </c>
      <c r="F382" s="18" t="s">
        <v>1372</v>
      </c>
      <c r="G382" s="31" t="s">
        <v>1934</v>
      </c>
      <c r="H382" s="19">
        <v>2</v>
      </c>
      <c r="I382" s="21">
        <v>6</v>
      </c>
      <c r="J382" s="22" t="s">
        <v>1845</v>
      </c>
      <c r="K382" s="18" t="s">
        <v>95</v>
      </c>
      <c r="L382" s="18" t="s">
        <v>138</v>
      </c>
      <c r="M382" s="23">
        <v>11</v>
      </c>
      <c r="N382" s="23">
        <v>5</v>
      </c>
      <c r="O382" s="23">
        <v>5</v>
      </c>
      <c r="P382" s="24">
        <f t="shared" si="47"/>
        <v>10</v>
      </c>
      <c r="Q382" s="23">
        <v>5</v>
      </c>
      <c r="R382" s="23">
        <v>5</v>
      </c>
      <c r="S382" s="23">
        <v>20</v>
      </c>
      <c r="T382" s="23">
        <v>6</v>
      </c>
      <c r="U382" s="23">
        <v>6</v>
      </c>
      <c r="V382" s="23">
        <v>12</v>
      </c>
      <c r="W382" s="25">
        <f t="shared" si="48"/>
        <v>1.2</v>
      </c>
      <c r="X382" s="26">
        <f t="shared" si="49"/>
        <v>1.2</v>
      </c>
      <c r="Y382" s="27">
        <f t="shared" si="50"/>
        <v>1</v>
      </c>
      <c r="Z382" s="24" t="str">
        <f t="shared" si="51"/>
        <v>85% a 100%</v>
      </c>
      <c r="AA382" s="28">
        <v>62696.22</v>
      </c>
      <c r="AB382" s="28">
        <v>0</v>
      </c>
      <c r="AC382" s="25">
        <f t="shared" si="52"/>
        <v>0</v>
      </c>
      <c r="AD382" s="26">
        <f t="shared" si="53"/>
        <v>0</v>
      </c>
      <c r="AE382" s="24" t="str">
        <f t="shared" si="54"/>
        <v>0% a 34,69%</v>
      </c>
      <c r="AF382" s="23" t="str">
        <f t="shared" si="46"/>
        <v>066000184000184</v>
      </c>
      <c r="AG382" s="28">
        <v>62696.22</v>
      </c>
      <c r="AH382" s="28">
        <v>0</v>
      </c>
      <c r="AI382" s="18" t="s">
        <v>1386</v>
      </c>
      <c r="AJ382" s="18" t="s">
        <v>1121</v>
      </c>
      <c r="AK382" s="20" t="s">
        <v>1142</v>
      </c>
      <c r="AL382" s="20" t="s">
        <v>1390</v>
      </c>
      <c r="AM382" s="29">
        <v>2021</v>
      </c>
    </row>
    <row r="383" spans="1:39" s="30" customFormat="1" ht="51" x14ac:dyDescent="0.2">
      <c r="A383" s="20" t="s">
        <v>215</v>
      </c>
      <c r="B383" s="18" t="s">
        <v>1113</v>
      </c>
      <c r="C383" s="18" t="s">
        <v>1832</v>
      </c>
      <c r="D383" s="19" t="s">
        <v>1838</v>
      </c>
      <c r="E383" s="19" t="s">
        <v>878</v>
      </c>
      <c r="F383" s="18" t="s">
        <v>203</v>
      </c>
      <c r="G383" s="31" t="s">
        <v>1934</v>
      </c>
      <c r="H383" s="19">
        <v>1</v>
      </c>
      <c r="I383" s="21">
        <v>1</v>
      </c>
      <c r="J383" s="22" t="s">
        <v>1840</v>
      </c>
      <c r="K383" s="18" t="s">
        <v>81</v>
      </c>
      <c r="L383" s="18" t="s">
        <v>138</v>
      </c>
      <c r="M383" s="23">
        <v>0</v>
      </c>
      <c r="N383" s="23">
        <v>100</v>
      </c>
      <c r="O383" s="23">
        <v>900</v>
      </c>
      <c r="P383" s="24">
        <f t="shared" si="47"/>
        <v>1000</v>
      </c>
      <c r="Q383" s="23">
        <v>200</v>
      </c>
      <c r="R383" s="23">
        <v>300</v>
      </c>
      <c r="S383" s="23">
        <v>1500</v>
      </c>
      <c r="T383" s="23">
        <v>111</v>
      </c>
      <c r="U383" s="23">
        <v>1026</v>
      </c>
      <c r="V383" s="23">
        <v>1137</v>
      </c>
      <c r="W383" s="25">
        <f t="shared" si="48"/>
        <v>1.137</v>
      </c>
      <c r="X383" s="26">
        <f t="shared" si="49"/>
        <v>1.137</v>
      </c>
      <c r="Y383" s="27">
        <f t="shared" si="50"/>
        <v>1</v>
      </c>
      <c r="Z383" s="24" t="str">
        <f t="shared" si="51"/>
        <v>85% a 100%</v>
      </c>
      <c r="AA383" s="28">
        <v>8404061.6799999997</v>
      </c>
      <c r="AB383" s="28">
        <v>2986834.65</v>
      </c>
      <c r="AC383" s="25">
        <f t="shared" si="52"/>
        <v>0.35540370403373811</v>
      </c>
      <c r="AD383" s="26">
        <f t="shared" si="53"/>
        <v>0.35540370403373811</v>
      </c>
      <c r="AE383" s="24" t="str">
        <f t="shared" si="54"/>
        <v>34,7% a 42,1%</v>
      </c>
      <c r="AF383" s="23" t="str">
        <f t="shared" si="46"/>
        <v>176818166000182</v>
      </c>
      <c r="AG383" s="28">
        <v>8404061.6799999997</v>
      </c>
      <c r="AH383" s="28">
        <v>2986834.6500000004</v>
      </c>
      <c r="AI383" s="18" t="s">
        <v>786</v>
      </c>
      <c r="AJ383" s="18" t="s">
        <v>1127</v>
      </c>
      <c r="AK383" s="20" t="s">
        <v>1311</v>
      </c>
      <c r="AL383" s="20" t="s">
        <v>1593</v>
      </c>
      <c r="AM383" s="29">
        <v>2021</v>
      </c>
    </row>
    <row r="384" spans="1:39" s="30" customFormat="1" ht="51" x14ac:dyDescent="0.2">
      <c r="A384" s="20" t="s">
        <v>215</v>
      </c>
      <c r="B384" s="18" t="s">
        <v>1113</v>
      </c>
      <c r="C384" s="18" t="s">
        <v>1832</v>
      </c>
      <c r="D384" s="19" t="s">
        <v>1838</v>
      </c>
      <c r="E384" s="19" t="s">
        <v>1686</v>
      </c>
      <c r="F384" s="18" t="s">
        <v>962</v>
      </c>
      <c r="G384" s="31" t="s">
        <v>1934</v>
      </c>
      <c r="H384" s="19">
        <v>1</v>
      </c>
      <c r="I384" s="21">
        <v>1</v>
      </c>
      <c r="J384" s="22" t="s">
        <v>1840</v>
      </c>
      <c r="K384" s="18" t="s">
        <v>966</v>
      </c>
      <c r="L384" s="18" t="s">
        <v>138</v>
      </c>
      <c r="M384" s="23">
        <v>0</v>
      </c>
      <c r="N384" s="23">
        <v>0</v>
      </c>
      <c r="O384" s="23">
        <v>10</v>
      </c>
      <c r="P384" s="24">
        <f t="shared" si="47"/>
        <v>10</v>
      </c>
      <c r="Q384" s="23">
        <v>10</v>
      </c>
      <c r="R384" s="23">
        <v>10</v>
      </c>
      <c r="S384" s="23">
        <v>30</v>
      </c>
      <c r="T384" s="23">
        <v>0</v>
      </c>
      <c r="U384" s="23">
        <v>15</v>
      </c>
      <c r="V384" s="23">
        <v>15</v>
      </c>
      <c r="W384" s="25">
        <f t="shared" si="48"/>
        <v>1.5</v>
      </c>
      <c r="X384" s="26">
        <f t="shared" si="49"/>
        <v>1.5</v>
      </c>
      <c r="Y384" s="27">
        <f t="shared" si="50"/>
        <v>1</v>
      </c>
      <c r="Z384" s="24" t="str">
        <f t="shared" si="51"/>
        <v>85% a 100%</v>
      </c>
      <c r="AA384" s="28">
        <v>316688.5</v>
      </c>
      <c r="AB384" s="28">
        <v>6360</v>
      </c>
      <c r="AC384" s="25">
        <f t="shared" si="52"/>
        <v>2.0082825868321712E-2</v>
      </c>
      <c r="AD384" s="26">
        <f t="shared" si="53"/>
        <v>2.0082825868321712E-2</v>
      </c>
      <c r="AE384" s="24" t="str">
        <f t="shared" si="54"/>
        <v>0% a 34,69%</v>
      </c>
      <c r="AF384" s="23" t="str">
        <f t="shared" si="46"/>
        <v>176818166000183</v>
      </c>
      <c r="AG384" s="28">
        <v>316688.5</v>
      </c>
      <c r="AH384" s="28">
        <v>6360</v>
      </c>
      <c r="AI384" s="18" t="s">
        <v>1541</v>
      </c>
      <c r="AJ384" s="18" t="s">
        <v>1771</v>
      </c>
      <c r="AK384" s="20" t="s">
        <v>1311</v>
      </c>
      <c r="AL384" s="20" t="s">
        <v>1593</v>
      </c>
      <c r="AM384" s="29">
        <v>2021</v>
      </c>
    </row>
    <row r="385" spans="1:39" s="30" customFormat="1" ht="51" x14ac:dyDescent="0.2">
      <c r="A385" s="20" t="s">
        <v>215</v>
      </c>
      <c r="B385" s="18" t="s">
        <v>1113</v>
      </c>
      <c r="C385" s="18" t="s">
        <v>1832</v>
      </c>
      <c r="D385" s="19" t="s">
        <v>1838</v>
      </c>
      <c r="E385" s="19" t="s">
        <v>543</v>
      </c>
      <c r="F385" s="18" t="s">
        <v>1372</v>
      </c>
      <c r="G385" s="31" t="s">
        <v>1934</v>
      </c>
      <c r="H385" s="19">
        <v>1</v>
      </c>
      <c r="I385" s="21">
        <v>1</v>
      </c>
      <c r="J385" s="22" t="s">
        <v>1840</v>
      </c>
      <c r="K385" s="18" t="s">
        <v>95</v>
      </c>
      <c r="L385" s="18" t="s">
        <v>138</v>
      </c>
      <c r="M385" s="23">
        <v>0</v>
      </c>
      <c r="N385" s="23">
        <v>0</v>
      </c>
      <c r="O385" s="23">
        <v>10</v>
      </c>
      <c r="P385" s="24">
        <f t="shared" si="47"/>
        <v>10</v>
      </c>
      <c r="Q385" s="23">
        <v>0</v>
      </c>
      <c r="R385" s="23">
        <v>8</v>
      </c>
      <c r="S385" s="23">
        <v>18</v>
      </c>
      <c r="T385" s="23">
        <v>0</v>
      </c>
      <c r="U385" s="23">
        <v>12</v>
      </c>
      <c r="V385" s="23">
        <v>12</v>
      </c>
      <c r="W385" s="25">
        <f t="shared" si="48"/>
        <v>1.2</v>
      </c>
      <c r="X385" s="26">
        <f t="shared" si="49"/>
        <v>1.2</v>
      </c>
      <c r="Y385" s="27">
        <f t="shared" si="50"/>
        <v>1</v>
      </c>
      <c r="Z385" s="24" t="str">
        <f t="shared" si="51"/>
        <v>85% a 100%</v>
      </c>
      <c r="AA385" s="28">
        <v>7283.17</v>
      </c>
      <c r="AB385" s="28">
        <v>0</v>
      </c>
      <c r="AC385" s="25">
        <f t="shared" si="52"/>
        <v>0</v>
      </c>
      <c r="AD385" s="26">
        <f t="shared" si="53"/>
        <v>0</v>
      </c>
      <c r="AE385" s="24" t="str">
        <f t="shared" si="54"/>
        <v>0% a 34,69%</v>
      </c>
      <c r="AF385" s="23" t="str">
        <f t="shared" si="46"/>
        <v>176818166000184</v>
      </c>
      <c r="AG385" s="28">
        <v>7283.17</v>
      </c>
      <c r="AH385" s="28">
        <v>0</v>
      </c>
      <c r="AI385" s="18" t="s">
        <v>1646</v>
      </c>
      <c r="AJ385" s="18" t="s">
        <v>1481</v>
      </c>
      <c r="AK385" s="20" t="s">
        <v>1311</v>
      </c>
      <c r="AL385" s="20" t="s">
        <v>1593</v>
      </c>
      <c r="AM385" s="29">
        <v>2021</v>
      </c>
    </row>
    <row r="386" spans="1:39" s="30" customFormat="1" ht="191.25" x14ac:dyDescent="0.2">
      <c r="A386" s="20" t="s">
        <v>1075</v>
      </c>
      <c r="B386" s="18" t="s">
        <v>1719</v>
      </c>
      <c r="C386" s="18" t="s">
        <v>1832</v>
      </c>
      <c r="D386" s="19" t="s">
        <v>1835</v>
      </c>
      <c r="E386" s="19" t="s">
        <v>878</v>
      </c>
      <c r="F386" s="18" t="s">
        <v>203</v>
      </c>
      <c r="G386" s="31" t="s">
        <v>1934</v>
      </c>
      <c r="H386" s="19">
        <v>1</v>
      </c>
      <c r="I386" s="21">
        <v>1</v>
      </c>
      <c r="J386" s="22" t="s">
        <v>1840</v>
      </c>
      <c r="K386" s="18" t="s">
        <v>1079</v>
      </c>
      <c r="L386" s="18" t="s">
        <v>115</v>
      </c>
      <c r="M386" s="23">
        <v>0</v>
      </c>
      <c r="N386" s="23">
        <v>0</v>
      </c>
      <c r="O386" s="23">
        <v>10</v>
      </c>
      <c r="P386" s="24">
        <f t="shared" si="47"/>
        <v>10</v>
      </c>
      <c r="Q386" s="23">
        <v>0</v>
      </c>
      <c r="R386" s="23">
        <v>1</v>
      </c>
      <c r="S386" s="23">
        <v>11</v>
      </c>
      <c r="T386" s="23">
        <v>0</v>
      </c>
      <c r="U386" s="23">
        <v>10.5</v>
      </c>
      <c r="V386" s="23">
        <v>10.5</v>
      </c>
      <c r="W386" s="25">
        <f t="shared" si="48"/>
        <v>1.05</v>
      </c>
      <c r="X386" s="26">
        <f t="shared" si="49"/>
        <v>1.05</v>
      </c>
      <c r="Y386" s="27">
        <f t="shared" si="50"/>
        <v>1</v>
      </c>
      <c r="Z386" s="24" t="str">
        <f t="shared" si="51"/>
        <v>85% a 100%</v>
      </c>
      <c r="AA386" s="28">
        <v>20088365.16</v>
      </c>
      <c r="AB386" s="28">
        <v>8984116.3000000007</v>
      </c>
      <c r="AC386" s="25">
        <f t="shared" si="52"/>
        <v>0.44722983818958023</v>
      </c>
      <c r="AD386" s="26">
        <f t="shared" si="53"/>
        <v>0.44722983818958023</v>
      </c>
      <c r="AE386" s="24" t="str">
        <f t="shared" si="54"/>
        <v>42,2% a 100%</v>
      </c>
      <c r="AF386" s="23" t="str">
        <f t="shared" si="46"/>
        <v>116000172000182</v>
      </c>
      <c r="AG386" s="28">
        <v>20088365.16</v>
      </c>
      <c r="AH386" s="28">
        <v>8984116.3000000007</v>
      </c>
      <c r="AI386" s="18" t="s">
        <v>1517</v>
      </c>
      <c r="AJ386" s="18" t="s">
        <v>1470</v>
      </c>
      <c r="AK386" s="20" t="s">
        <v>1241</v>
      </c>
      <c r="AL386" s="20" t="s">
        <v>1240</v>
      </c>
      <c r="AM386" s="29">
        <v>2021</v>
      </c>
    </row>
    <row r="387" spans="1:39" s="30" customFormat="1" ht="63.75" x14ac:dyDescent="0.2">
      <c r="A387" s="20" t="s">
        <v>1075</v>
      </c>
      <c r="B387" s="18" t="s">
        <v>1719</v>
      </c>
      <c r="C387" s="18" t="s">
        <v>1832</v>
      </c>
      <c r="D387" s="19" t="s">
        <v>1835</v>
      </c>
      <c r="E387" s="19" t="s">
        <v>1686</v>
      </c>
      <c r="F387" s="18" t="s">
        <v>962</v>
      </c>
      <c r="G387" s="31" t="s">
        <v>1934</v>
      </c>
      <c r="H387" s="19">
        <v>2</v>
      </c>
      <c r="I387" s="21">
        <v>5</v>
      </c>
      <c r="J387" s="22" t="s">
        <v>1844</v>
      </c>
      <c r="K387" s="18" t="s">
        <v>1766</v>
      </c>
      <c r="L387" s="18" t="s">
        <v>115</v>
      </c>
      <c r="M387" s="23">
        <v>0</v>
      </c>
      <c r="N387" s="23">
        <v>0</v>
      </c>
      <c r="O387" s="23">
        <v>23</v>
      </c>
      <c r="P387" s="24">
        <f t="shared" si="47"/>
        <v>23</v>
      </c>
      <c r="Q387" s="23">
        <v>23</v>
      </c>
      <c r="R387" s="23">
        <v>30</v>
      </c>
      <c r="S387" s="23">
        <v>76</v>
      </c>
      <c r="T387" s="23">
        <v>0</v>
      </c>
      <c r="U387" s="23">
        <v>0</v>
      </c>
      <c r="V387" s="23">
        <v>0</v>
      </c>
      <c r="W387" s="25">
        <f t="shared" si="48"/>
        <v>0</v>
      </c>
      <c r="X387" s="26">
        <f t="shared" si="49"/>
        <v>0</v>
      </c>
      <c r="Y387" s="27">
        <f t="shared" si="50"/>
        <v>0</v>
      </c>
      <c r="Z387" s="24" t="str">
        <f t="shared" si="51"/>
        <v>0% a 69,99%</v>
      </c>
      <c r="AA387" s="28">
        <v>516683.55</v>
      </c>
      <c r="AB387" s="28">
        <v>162594.84</v>
      </c>
      <c r="AC387" s="25">
        <f t="shared" si="52"/>
        <v>0.31468940708485882</v>
      </c>
      <c r="AD387" s="26">
        <f t="shared" si="53"/>
        <v>0.31468940708485882</v>
      </c>
      <c r="AE387" s="24" t="str">
        <f t="shared" si="54"/>
        <v>0% a 34,69%</v>
      </c>
      <c r="AF387" s="23" t="str">
        <f t="shared" si="46"/>
        <v>116000172000183</v>
      </c>
      <c r="AG387" s="28">
        <v>516683.55000000005</v>
      </c>
      <c r="AH387" s="28">
        <v>162594.84000000003</v>
      </c>
      <c r="AI387" s="18" t="s">
        <v>745</v>
      </c>
      <c r="AJ387" s="18" t="s">
        <v>1003</v>
      </c>
      <c r="AK387" s="20" t="s">
        <v>1241</v>
      </c>
      <c r="AL387" s="20" t="s">
        <v>1240</v>
      </c>
      <c r="AM387" s="29">
        <v>2021</v>
      </c>
    </row>
    <row r="388" spans="1:39" s="30" customFormat="1" ht="63.75" x14ac:dyDescent="0.2">
      <c r="A388" s="20" t="s">
        <v>1075</v>
      </c>
      <c r="B388" s="18" t="s">
        <v>1719</v>
      </c>
      <c r="C388" s="18" t="s">
        <v>1832</v>
      </c>
      <c r="D388" s="19" t="s">
        <v>1835</v>
      </c>
      <c r="E388" s="19" t="s">
        <v>543</v>
      </c>
      <c r="F388" s="18" t="s">
        <v>1372</v>
      </c>
      <c r="G388" s="31" t="s">
        <v>1934</v>
      </c>
      <c r="H388" s="19">
        <v>2</v>
      </c>
      <c r="I388" s="21">
        <v>5</v>
      </c>
      <c r="J388" s="22" t="s">
        <v>1844</v>
      </c>
      <c r="K388" s="18" t="s">
        <v>1042</v>
      </c>
      <c r="L388" s="18" t="s">
        <v>115</v>
      </c>
      <c r="M388" s="23">
        <v>0</v>
      </c>
      <c r="N388" s="23">
        <v>9</v>
      </c>
      <c r="O388" s="23">
        <v>8</v>
      </c>
      <c r="P388" s="24">
        <f t="shared" si="47"/>
        <v>17</v>
      </c>
      <c r="Q388" s="23">
        <v>5</v>
      </c>
      <c r="R388" s="23">
        <v>0</v>
      </c>
      <c r="S388" s="23">
        <v>22</v>
      </c>
      <c r="T388" s="23">
        <v>0</v>
      </c>
      <c r="U388" s="23">
        <v>18</v>
      </c>
      <c r="V388" s="23">
        <v>18</v>
      </c>
      <c r="W388" s="25">
        <f t="shared" si="48"/>
        <v>1.0588235294117647</v>
      </c>
      <c r="X388" s="26">
        <f t="shared" si="49"/>
        <v>1.0588235294117647</v>
      </c>
      <c r="Y388" s="27">
        <f t="shared" si="50"/>
        <v>1</v>
      </c>
      <c r="Z388" s="24" t="str">
        <f t="shared" si="51"/>
        <v>85% a 100%</v>
      </c>
      <c r="AA388" s="28">
        <v>48166.59</v>
      </c>
      <c r="AB388" s="28">
        <v>26321.43</v>
      </c>
      <c r="AC388" s="25">
        <f t="shared" si="52"/>
        <v>0.54646654454882526</v>
      </c>
      <c r="AD388" s="26">
        <f t="shared" si="53"/>
        <v>0.54646654454882526</v>
      </c>
      <c r="AE388" s="24" t="str">
        <f t="shared" si="54"/>
        <v>42,2% a 100%</v>
      </c>
      <c r="AF388" s="23" t="str">
        <f t="shared" si="46"/>
        <v>116000172000184</v>
      </c>
      <c r="AG388" s="28">
        <v>48166.59</v>
      </c>
      <c r="AH388" s="28">
        <v>26321.43</v>
      </c>
      <c r="AI388" s="18" t="s">
        <v>546</v>
      </c>
      <c r="AJ388" s="18" t="s">
        <v>362</v>
      </c>
      <c r="AK388" s="20" t="s">
        <v>1241</v>
      </c>
      <c r="AL388" s="20" t="s">
        <v>1240</v>
      </c>
      <c r="AM388" s="29">
        <v>2021</v>
      </c>
    </row>
    <row r="389" spans="1:39" s="30" customFormat="1" ht="76.5" x14ac:dyDescent="0.2">
      <c r="A389" s="20" t="s">
        <v>1538</v>
      </c>
      <c r="B389" s="18" t="s">
        <v>515</v>
      </c>
      <c r="C389" s="18" t="s">
        <v>1832</v>
      </c>
      <c r="D389" s="19" t="s">
        <v>1833</v>
      </c>
      <c r="E389" s="19" t="s">
        <v>878</v>
      </c>
      <c r="F389" s="18" t="s">
        <v>203</v>
      </c>
      <c r="G389" s="31" t="s">
        <v>1934</v>
      </c>
      <c r="H389" s="19">
        <v>1</v>
      </c>
      <c r="I389" s="21">
        <v>1</v>
      </c>
      <c r="J389" s="22" t="s">
        <v>1840</v>
      </c>
      <c r="K389" s="18" t="s">
        <v>81</v>
      </c>
      <c r="L389" s="18" t="s">
        <v>138</v>
      </c>
      <c r="M389" s="23">
        <v>119</v>
      </c>
      <c r="N389" s="23">
        <v>59</v>
      </c>
      <c r="O389" s="23">
        <v>68</v>
      </c>
      <c r="P389" s="24">
        <f t="shared" si="47"/>
        <v>127</v>
      </c>
      <c r="Q389" s="23">
        <v>97</v>
      </c>
      <c r="R389" s="23">
        <v>83</v>
      </c>
      <c r="S389" s="23">
        <v>307</v>
      </c>
      <c r="T389" s="23">
        <v>96</v>
      </c>
      <c r="U389" s="23">
        <v>151</v>
      </c>
      <c r="V389" s="23">
        <v>247</v>
      </c>
      <c r="W389" s="25">
        <f t="shared" si="48"/>
        <v>1.9448818897637796</v>
      </c>
      <c r="X389" s="26">
        <f t="shared" si="49"/>
        <v>1.9448818897637796</v>
      </c>
      <c r="Y389" s="27">
        <f t="shared" si="50"/>
        <v>1</v>
      </c>
      <c r="Z389" s="24" t="str">
        <f t="shared" si="51"/>
        <v>85% a 100%</v>
      </c>
      <c r="AA389" s="28">
        <v>4984409.88</v>
      </c>
      <c r="AB389" s="28">
        <v>2320877.27</v>
      </c>
      <c r="AC389" s="25">
        <f t="shared" si="52"/>
        <v>0.4656272910686069</v>
      </c>
      <c r="AD389" s="26">
        <f t="shared" si="53"/>
        <v>0.4656272910686069</v>
      </c>
      <c r="AE389" s="24" t="str">
        <f t="shared" si="54"/>
        <v>42,2% a 100%</v>
      </c>
      <c r="AF389" s="23" t="str">
        <f t="shared" si="46"/>
        <v>176813237000182</v>
      </c>
      <c r="AG389" s="28">
        <v>4984409.88</v>
      </c>
      <c r="AH389" s="28">
        <v>2320877.27</v>
      </c>
      <c r="AI389" s="18" t="s">
        <v>616</v>
      </c>
      <c r="AJ389" s="18" t="s">
        <v>637</v>
      </c>
      <c r="AK389" s="20" t="s">
        <v>1094</v>
      </c>
      <c r="AL389" s="20" t="s">
        <v>393</v>
      </c>
      <c r="AM389" s="29">
        <v>2021</v>
      </c>
    </row>
    <row r="390" spans="1:39" s="30" customFormat="1" ht="114.75" x14ac:dyDescent="0.2">
      <c r="A390" s="20" t="s">
        <v>1538</v>
      </c>
      <c r="B390" s="18" t="s">
        <v>515</v>
      </c>
      <c r="C390" s="18" t="s">
        <v>1832</v>
      </c>
      <c r="D390" s="19" t="s">
        <v>1833</v>
      </c>
      <c r="E390" s="19" t="s">
        <v>1686</v>
      </c>
      <c r="F390" s="18" t="s">
        <v>962</v>
      </c>
      <c r="G390" s="31" t="s">
        <v>1934</v>
      </c>
      <c r="H390" s="19">
        <v>1</v>
      </c>
      <c r="I390" s="21">
        <v>1</v>
      </c>
      <c r="J390" s="22" t="s">
        <v>1840</v>
      </c>
      <c r="K390" s="18" t="s">
        <v>966</v>
      </c>
      <c r="L390" s="18" t="s">
        <v>138</v>
      </c>
      <c r="M390" s="23">
        <v>42</v>
      </c>
      <c r="N390" s="23">
        <v>4</v>
      </c>
      <c r="O390" s="23">
        <v>1</v>
      </c>
      <c r="P390" s="24">
        <f t="shared" si="47"/>
        <v>5</v>
      </c>
      <c r="Q390" s="23">
        <v>4</v>
      </c>
      <c r="R390" s="23">
        <v>1</v>
      </c>
      <c r="S390" s="23">
        <v>10</v>
      </c>
      <c r="T390" s="23">
        <v>5</v>
      </c>
      <c r="U390" s="23">
        <v>1</v>
      </c>
      <c r="V390" s="23">
        <v>6</v>
      </c>
      <c r="W390" s="25">
        <f t="shared" si="48"/>
        <v>1.2</v>
      </c>
      <c r="X390" s="26">
        <f t="shared" si="49"/>
        <v>1.2</v>
      </c>
      <c r="Y390" s="27">
        <f t="shared" si="50"/>
        <v>1</v>
      </c>
      <c r="Z390" s="24" t="str">
        <f t="shared" si="51"/>
        <v>85% a 100%</v>
      </c>
      <c r="AA390" s="28">
        <v>330723.20000000001</v>
      </c>
      <c r="AB390" s="28">
        <v>63265.25</v>
      </c>
      <c r="AC390" s="25">
        <f t="shared" si="52"/>
        <v>0.19129365584271077</v>
      </c>
      <c r="AD390" s="26">
        <f t="shared" si="53"/>
        <v>0.19129365584271077</v>
      </c>
      <c r="AE390" s="24" t="str">
        <f t="shared" si="54"/>
        <v>0% a 34,69%</v>
      </c>
      <c r="AF390" s="23" t="str">
        <f t="shared" si="46"/>
        <v>176813237000183</v>
      </c>
      <c r="AG390" s="28">
        <v>330723.20000000001</v>
      </c>
      <c r="AH390" s="28">
        <v>63265.25</v>
      </c>
      <c r="AI390" s="18" t="s">
        <v>295</v>
      </c>
      <c r="AJ390" s="18" t="s">
        <v>1223</v>
      </c>
      <c r="AK390" s="20" t="s">
        <v>1094</v>
      </c>
      <c r="AL390" s="20" t="s">
        <v>393</v>
      </c>
      <c r="AM390" s="29">
        <v>2021</v>
      </c>
    </row>
    <row r="391" spans="1:39" s="30" customFormat="1" ht="76.5" x14ac:dyDescent="0.2">
      <c r="A391" s="20" t="s">
        <v>1538</v>
      </c>
      <c r="B391" s="18" t="s">
        <v>515</v>
      </c>
      <c r="C391" s="18" t="s">
        <v>1832</v>
      </c>
      <c r="D391" s="19" t="s">
        <v>1833</v>
      </c>
      <c r="E391" s="19" t="s">
        <v>543</v>
      </c>
      <c r="F391" s="18" t="s">
        <v>1372</v>
      </c>
      <c r="G391" s="31" t="s">
        <v>1934</v>
      </c>
      <c r="H391" s="19">
        <v>3</v>
      </c>
      <c r="I391" s="21">
        <v>7</v>
      </c>
      <c r="J391" s="22" t="s">
        <v>1846</v>
      </c>
      <c r="K391" s="18" t="s">
        <v>95</v>
      </c>
      <c r="L391" s="18" t="s">
        <v>138</v>
      </c>
      <c r="M391" s="23">
        <v>11</v>
      </c>
      <c r="N391" s="23">
        <v>0</v>
      </c>
      <c r="O391" s="23">
        <v>16</v>
      </c>
      <c r="P391" s="24">
        <f t="shared" si="47"/>
        <v>16</v>
      </c>
      <c r="Q391" s="23">
        <v>0</v>
      </c>
      <c r="R391" s="23">
        <v>0</v>
      </c>
      <c r="S391" s="23">
        <v>16</v>
      </c>
      <c r="T391" s="23">
        <v>0</v>
      </c>
      <c r="U391" s="23">
        <v>15</v>
      </c>
      <c r="V391" s="23">
        <v>15</v>
      </c>
      <c r="W391" s="25">
        <f t="shared" si="48"/>
        <v>0.9375</v>
      </c>
      <c r="X391" s="26">
        <f t="shared" si="49"/>
        <v>0.9375</v>
      </c>
      <c r="Y391" s="27">
        <f t="shared" si="50"/>
        <v>0.9375</v>
      </c>
      <c r="Z391" s="24" t="str">
        <f t="shared" si="51"/>
        <v>85% a 100%</v>
      </c>
      <c r="AA391" s="28">
        <v>76981.47</v>
      </c>
      <c r="AB391" s="28">
        <v>24320.93</v>
      </c>
      <c r="AC391" s="25">
        <f t="shared" si="52"/>
        <v>0.31593226266009211</v>
      </c>
      <c r="AD391" s="26">
        <f t="shared" si="53"/>
        <v>0.31593226266009211</v>
      </c>
      <c r="AE391" s="24" t="str">
        <f t="shared" si="54"/>
        <v>0% a 34,69%</v>
      </c>
      <c r="AF391" s="23" t="str">
        <f t="shared" si="46"/>
        <v>176813237000184</v>
      </c>
      <c r="AG391" s="28">
        <v>76981.47</v>
      </c>
      <c r="AH391" s="28">
        <v>24320.93</v>
      </c>
      <c r="AI391" s="18" t="s">
        <v>1383</v>
      </c>
      <c r="AJ391" s="18" t="s">
        <v>1645</v>
      </c>
      <c r="AK391" s="20" t="s">
        <v>1094</v>
      </c>
      <c r="AL391" s="20" t="s">
        <v>393</v>
      </c>
      <c r="AM391" s="29">
        <v>2021</v>
      </c>
    </row>
    <row r="392" spans="1:39" s="30" customFormat="1" ht="51" x14ac:dyDescent="0.2">
      <c r="A392" s="20" t="s">
        <v>1786</v>
      </c>
      <c r="B392" s="18" t="s">
        <v>683</v>
      </c>
      <c r="C392" s="18" t="s">
        <v>1832</v>
      </c>
      <c r="D392" s="19" t="s">
        <v>1839</v>
      </c>
      <c r="E392" s="19" t="s">
        <v>878</v>
      </c>
      <c r="F392" s="18" t="s">
        <v>203</v>
      </c>
      <c r="G392" s="31" t="s">
        <v>1934</v>
      </c>
      <c r="H392" s="19">
        <v>1</v>
      </c>
      <c r="I392" s="21">
        <v>1</v>
      </c>
      <c r="J392" s="22" t="s">
        <v>1840</v>
      </c>
      <c r="K392" s="18" t="s">
        <v>81</v>
      </c>
      <c r="L392" s="18" t="s">
        <v>138</v>
      </c>
      <c r="M392" s="23">
        <v>58.33</v>
      </c>
      <c r="N392" s="23">
        <v>4</v>
      </c>
      <c r="O392" s="23">
        <v>3</v>
      </c>
      <c r="P392" s="24">
        <f t="shared" si="47"/>
        <v>7</v>
      </c>
      <c r="Q392" s="23">
        <v>5</v>
      </c>
      <c r="R392" s="23">
        <v>5</v>
      </c>
      <c r="S392" s="23">
        <v>17</v>
      </c>
      <c r="T392" s="23">
        <v>4</v>
      </c>
      <c r="U392" s="23">
        <v>3</v>
      </c>
      <c r="V392" s="23">
        <v>7</v>
      </c>
      <c r="W392" s="25">
        <f t="shared" si="48"/>
        <v>1</v>
      </c>
      <c r="X392" s="26">
        <f t="shared" si="49"/>
        <v>1</v>
      </c>
      <c r="Y392" s="27">
        <f t="shared" si="50"/>
        <v>1</v>
      </c>
      <c r="Z392" s="24" t="str">
        <f t="shared" si="51"/>
        <v>85% a 100%</v>
      </c>
      <c r="AA392" s="28">
        <v>3322763.56</v>
      </c>
      <c r="AB392" s="28">
        <v>1497599.61</v>
      </c>
      <c r="AC392" s="25">
        <f t="shared" si="52"/>
        <v>0.45070905075171824</v>
      </c>
      <c r="AD392" s="26">
        <f t="shared" si="53"/>
        <v>0.45070905075171824</v>
      </c>
      <c r="AE392" s="24" t="str">
        <f t="shared" si="54"/>
        <v>42,2% a 100%</v>
      </c>
      <c r="AF392" s="23" t="str">
        <f t="shared" si="46"/>
        <v>176818204000182</v>
      </c>
      <c r="AG392" s="28">
        <v>3322763.5599999996</v>
      </c>
      <c r="AH392" s="28">
        <v>1497599.61</v>
      </c>
      <c r="AI392" s="18" t="s">
        <v>179</v>
      </c>
      <c r="AJ392" s="18" t="s">
        <v>1567</v>
      </c>
      <c r="AK392" s="20" t="s">
        <v>822</v>
      </c>
      <c r="AL392" s="20" t="s">
        <v>862</v>
      </c>
      <c r="AM392" s="29">
        <v>2021</v>
      </c>
    </row>
    <row r="393" spans="1:39" s="30" customFormat="1" ht="51" x14ac:dyDescent="0.2">
      <c r="A393" s="20" t="s">
        <v>1786</v>
      </c>
      <c r="B393" s="18" t="s">
        <v>683</v>
      </c>
      <c r="C393" s="18" t="s">
        <v>1832</v>
      </c>
      <c r="D393" s="19" t="s">
        <v>1839</v>
      </c>
      <c r="E393" s="19" t="s">
        <v>1686</v>
      </c>
      <c r="F393" s="18" t="s">
        <v>962</v>
      </c>
      <c r="G393" s="31" t="s">
        <v>1934</v>
      </c>
      <c r="H393" s="19">
        <v>1</v>
      </c>
      <c r="I393" s="21">
        <v>1</v>
      </c>
      <c r="J393" s="22" t="s">
        <v>1840</v>
      </c>
      <c r="K393" s="18" t="s">
        <v>966</v>
      </c>
      <c r="L393" s="18" t="s">
        <v>138</v>
      </c>
      <c r="M393" s="23">
        <v>46.25</v>
      </c>
      <c r="N393" s="23">
        <v>13</v>
      </c>
      <c r="O393" s="23">
        <v>12</v>
      </c>
      <c r="P393" s="24">
        <f t="shared" si="47"/>
        <v>25</v>
      </c>
      <c r="Q393" s="23">
        <v>15</v>
      </c>
      <c r="R393" s="23">
        <v>34</v>
      </c>
      <c r="S393" s="23">
        <v>74</v>
      </c>
      <c r="T393" s="23">
        <v>13</v>
      </c>
      <c r="U393" s="23">
        <v>39</v>
      </c>
      <c r="V393" s="23">
        <v>52</v>
      </c>
      <c r="W393" s="25">
        <f t="shared" si="48"/>
        <v>2.08</v>
      </c>
      <c r="X393" s="26">
        <f t="shared" si="49"/>
        <v>2.08</v>
      </c>
      <c r="Y393" s="27">
        <f t="shared" si="50"/>
        <v>1</v>
      </c>
      <c r="Z393" s="24" t="str">
        <f t="shared" si="51"/>
        <v>85% a 100%</v>
      </c>
      <c r="AA393" s="28">
        <v>430616.87</v>
      </c>
      <c r="AB393" s="28">
        <v>153472.82</v>
      </c>
      <c r="AC393" s="25">
        <f t="shared" si="52"/>
        <v>0.35640224685112781</v>
      </c>
      <c r="AD393" s="26">
        <f t="shared" si="53"/>
        <v>0.35640224685112781</v>
      </c>
      <c r="AE393" s="24" t="str">
        <f t="shared" si="54"/>
        <v>34,7% a 42,1%</v>
      </c>
      <c r="AF393" s="23" t="str">
        <f t="shared" ref="AF393:AF424" si="55">CONCATENATE(A393,E393)</f>
        <v>176818204000183</v>
      </c>
      <c r="AG393" s="28">
        <v>430616.87</v>
      </c>
      <c r="AH393" s="28">
        <v>153472.82</v>
      </c>
      <c r="AI393" s="18" t="s">
        <v>559</v>
      </c>
      <c r="AJ393" s="18" t="s">
        <v>1411</v>
      </c>
      <c r="AK393" s="20" t="s">
        <v>822</v>
      </c>
      <c r="AL393" s="20" t="s">
        <v>862</v>
      </c>
      <c r="AM393" s="29">
        <v>2021</v>
      </c>
    </row>
    <row r="394" spans="1:39" s="30" customFormat="1" ht="51" x14ac:dyDescent="0.2">
      <c r="A394" s="20" t="s">
        <v>1786</v>
      </c>
      <c r="B394" s="18" t="s">
        <v>683</v>
      </c>
      <c r="C394" s="18" t="s">
        <v>1832</v>
      </c>
      <c r="D394" s="19" t="s">
        <v>1839</v>
      </c>
      <c r="E394" s="19" t="s">
        <v>543</v>
      </c>
      <c r="F394" s="18" t="s">
        <v>1372</v>
      </c>
      <c r="G394" s="31" t="s">
        <v>1934</v>
      </c>
      <c r="H394" s="19">
        <v>1</v>
      </c>
      <c r="I394" s="21">
        <v>1</v>
      </c>
      <c r="J394" s="22" t="s">
        <v>1840</v>
      </c>
      <c r="K394" s="18" t="s">
        <v>95</v>
      </c>
      <c r="L394" s="18" t="s">
        <v>138</v>
      </c>
      <c r="M394" s="23">
        <v>0</v>
      </c>
      <c r="N394" s="23">
        <v>1</v>
      </c>
      <c r="O394" s="23">
        <v>1</v>
      </c>
      <c r="P394" s="24">
        <f t="shared" ref="P394:P424" si="56">SUM(N394:O394)</f>
        <v>2</v>
      </c>
      <c r="Q394" s="23">
        <v>1</v>
      </c>
      <c r="R394" s="23">
        <v>1</v>
      </c>
      <c r="S394" s="23">
        <v>4</v>
      </c>
      <c r="T394" s="23">
        <v>1</v>
      </c>
      <c r="U394" s="23">
        <v>1</v>
      </c>
      <c r="V394" s="23">
        <v>2</v>
      </c>
      <c r="W394" s="25">
        <f t="shared" ref="W394:W422" si="57">V394/P394</f>
        <v>1</v>
      </c>
      <c r="X394" s="26">
        <f t="shared" ref="X394:X422" si="58">V394/P394</f>
        <v>1</v>
      </c>
      <c r="Y394" s="27">
        <f t="shared" ref="Y394:Y422" si="59">IF(X394&gt;=100%,1,X394)</f>
        <v>1</v>
      </c>
      <c r="Z394" s="24" t="str">
        <f t="shared" ref="Z394:Z422" si="60">IF(X394&gt;=85%,"85% a 100%",IF(AND(X394&gt;=70%,X394&lt;85%),"70% a 84,99%","0% a 69,99%"))</f>
        <v>85% a 100%</v>
      </c>
      <c r="AA394" s="28">
        <v>116467.32</v>
      </c>
      <c r="AB394" s="28">
        <v>43810.3</v>
      </c>
      <c r="AC394" s="25">
        <f t="shared" ref="AC394:AC424" si="61">AB394/AA394</f>
        <v>0.37615959567027041</v>
      </c>
      <c r="AD394" s="26">
        <f t="shared" ref="AD394:AD424" si="62">AB394/AA394</f>
        <v>0.37615959567027041</v>
      </c>
      <c r="AE394" s="24" t="str">
        <f t="shared" ref="AE394:AE424" si="63">IF(AD394&gt;=42.2%,"42,2% a 100%",IF(AND(AD394&gt;=34.7%,AD394&lt;42.19%),"34,7% a 42,1%","0% a 34,69%"))</f>
        <v>34,7% a 42,1%</v>
      </c>
      <c r="AF394" s="23" t="str">
        <f t="shared" si="55"/>
        <v>176818204000184</v>
      </c>
      <c r="AG394" s="28">
        <v>116467.31999999999</v>
      </c>
      <c r="AH394" s="28">
        <v>43810.299999999996</v>
      </c>
      <c r="AI394" s="18" t="s">
        <v>369</v>
      </c>
      <c r="AJ394" s="18" t="s">
        <v>1509</v>
      </c>
      <c r="AK394" s="20" t="s">
        <v>822</v>
      </c>
      <c r="AL394" s="20" t="s">
        <v>862</v>
      </c>
      <c r="AM394" s="29">
        <v>2021</v>
      </c>
    </row>
    <row r="395" spans="1:39" s="30" customFormat="1" ht="51" x14ac:dyDescent="0.2">
      <c r="A395" s="20" t="s">
        <v>1286</v>
      </c>
      <c r="B395" s="18" t="s">
        <v>654</v>
      </c>
      <c r="C395" s="18" t="s">
        <v>1832</v>
      </c>
      <c r="D395" s="19" t="s">
        <v>1836</v>
      </c>
      <c r="E395" s="19" t="s">
        <v>878</v>
      </c>
      <c r="F395" s="18" t="s">
        <v>203</v>
      </c>
      <c r="G395" s="31" t="s">
        <v>1934</v>
      </c>
      <c r="H395" s="19">
        <v>1</v>
      </c>
      <c r="I395" s="21">
        <v>1</v>
      </c>
      <c r="J395" s="22" t="s">
        <v>1840</v>
      </c>
      <c r="K395" s="18" t="s">
        <v>15</v>
      </c>
      <c r="L395" s="18" t="s">
        <v>115</v>
      </c>
      <c r="M395" s="23">
        <v>1192</v>
      </c>
      <c r="N395" s="23">
        <v>633</v>
      </c>
      <c r="O395" s="23">
        <v>250</v>
      </c>
      <c r="P395" s="24">
        <f t="shared" si="56"/>
        <v>883</v>
      </c>
      <c r="Q395" s="23">
        <v>650</v>
      </c>
      <c r="R395" s="23">
        <v>650</v>
      </c>
      <c r="S395" s="23">
        <v>2183</v>
      </c>
      <c r="T395" s="23">
        <v>633</v>
      </c>
      <c r="U395" s="23">
        <v>258</v>
      </c>
      <c r="V395" s="23">
        <v>891</v>
      </c>
      <c r="W395" s="25">
        <f t="shared" si="57"/>
        <v>1.0090600226500566</v>
      </c>
      <c r="X395" s="26">
        <f t="shared" si="58"/>
        <v>1.0090600226500566</v>
      </c>
      <c r="Y395" s="27">
        <f t="shared" si="59"/>
        <v>1</v>
      </c>
      <c r="Z395" s="24" t="str">
        <f t="shared" si="60"/>
        <v>85% a 100%</v>
      </c>
      <c r="AA395" s="28">
        <v>30794875.719999999</v>
      </c>
      <c r="AB395" s="28">
        <v>12337443.789999999</v>
      </c>
      <c r="AC395" s="25">
        <f t="shared" si="61"/>
        <v>0.40063301122489475</v>
      </c>
      <c r="AD395" s="26">
        <f t="shared" si="62"/>
        <v>0.40063301122489475</v>
      </c>
      <c r="AE395" s="24" t="str">
        <f t="shared" si="63"/>
        <v>34,7% a 42,1%</v>
      </c>
      <c r="AF395" s="23" t="str">
        <f t="shared" si="55"/>
        <v>186000145000182</v>
      </c>
      <c r="AG395" s="28">
        <v>30794875.720000003</v>
      </c>
      <c r="AH395" s="28">
        <v>12337443.789999997</v>
      </c>
      <c r="AI395" s="18" t="s">
        <v>1695</v>
      </c>
      <c r="AJ395" s="18" t="s">
        <v>1524</v>
      </c>
      <c r="AK395" s="20" t="s">
        <v>872</v>
      </c>
      <c r="AL395" s="20" t="s">
        <v>886</v>
      </c>
      <c r="AM395" s="29">
        <v>2021</v>
      </c>
    </row>
    <row r="396" spans="1:39" s="30" customFormat="1" ht="127.5" x14ac:dyDescent="0.2">
      <c r="A396" s="20" t="s">
        <v>1286</v>
      </c>
      <c r="B396" s="18" t="s">
        <v>654</v>
      </c>
      <c r="C396" s="18" t="s">
        <v>1832</v>
      </c>
      <c r="D396" s="19" t="s">
        <v>1836</v>
      </c>
      <c r="E396" s="19" t="s">
        <v>1686</v>
      </c>
      <c r="F396" s="18" t="s">
        <v>962</v>
      </c>
      <c r="G396" s="31" t="s">
        <v>1934</v>
      </c>
      <c r="H396" s="19">
        <v>1</v>
      </c>
      <c r="I396" s="21">
        <v>1</v>
      </c>
      <c r="J396" s="22" t="s">
        <v>1840</v>
      </c>
      <c r="K396" s="18" t="s">
        <v>38</v>
      </c>
      <c r="L396" s="18" t="s">
        <v>115</v>
      </c>
      <c r="M396" s="23">
        <v>21</v>
      </c>
      <c r="N396" s="23">
        <v>0</v>
      </c>
      <c r="O396" s="23">
        <v>12</v>
      </c>
      <c r="P396" s="24">
        <f t="shared" si="56"/>
        <v>12</v>
      </c>
      <c r="Q396" s="23">
        <v>3</v>
      </c>
      <c r="R396" s="23">
        <v>0</v>
      </c>
      <c r="S396" s="23">
        <v>15</v>
      </c>
      <c r="T396" s="23">
        <v>0</v>
      </c>
      <c r="U396" s="23">
        <v>12</v>
      </c>
      <c r="V396" s="23">
        <v>12</v>
      </c>
      <c r="W396" s="25">
        <f t="shared" si="57"/>
        <v>1</v>
      </c>
      <c r="X396" s="26">
        <f t="shared" si="58"/>
        <v>1</v>
      </c>
      <c r="Y396" s="27">
        <f t="shared" si="59"/>
        <v>1</v>
      </c>
      <c r="Z396" s="24" t="str">
        <f t="shared" si="60"/>
        <v>85% a 100%</v>
      </c>
      <c r="AA396" s="28">
        <v>1365762.9</v>
      </c>
      <c r="AB396" s="28">
        <v>515855.94</v>
      </c>
      <c r="AC396" s="25">
        <f t="shared" si="61"/>
        <v>0.37770533963105896</v>
      </c>
      <c r="AD396" s="26">
        <f t="shared" si="62"/>
        <v>0.37770533963105896</v>
      </c>
      <c r="AE396" s="24" t="str">
        <f t="shared" si="63"/>
        <v>34,7% a 42,1%</v>
      </c>
      <c r="AF396" s="23" t="str">
        <f t="shared" si="55"/>
        <v>186000145000183</v>
      </c>
      <c r="AG396" s="28">
        <v>1365762.9000000001</v>
      </c>
      <c r="AH396" s="28">
        <v>515855.93999999994</v>
      </c>
      <c r="AI396" s="18" t="s">
        <v>1354</v>
      </c>
      <c r="AJ396" s="18" t="s">
        <v>1519</v>
      </c>
      <c r="AK396" s="20" t="s">
        <v>872</v>
      </c>
      <c r="AL396" s="20" t="s">
        <v>886</v>
      </c>
      <c r="AM396" s="29">
        <v>2021</v>
      </c>
    </row>
    <row r="397" spans="1:39" s="30" customFormat="1" ht="127.5" x14ac:dyDescent="0.2">
      <c r="A397" s="20" t="s">
        <v>1286</v>
      </c>
      <c r="B397" s="18" t="s">
        <v>654</v>
      </c>
      <c r="C397" s="18" t="s">
        <v>1832</v>
      </c>
      <c r="D397" s="19" t="s">
        <v>1836</v>
      </c>
      <c r="E397" s="19" t="s">
        <v>543</v>
      </c>
      <c r="F397" s="18" t="s">
        <v>1372</v>
      </c>
      <c r="G397" s="31" t="s">
        <v>1934</v>
      </c>
      <c r="H397" s="19">
        <v>1</v>
      </c>
      <c r="I397" s="21">
        <v>1</v>
      </c>
      <c r="J397" s="22" t="s">
        <v>1840</v>
      </c>
      <c r="K397" s="18" t="s">
        <v>538</v>
      </c>
      <c r="L397" s="18" t="s">
        <v>115</v>
      </c>
      <c r="M397" s="23">
        <v>163</v>
      </c>
      <c r="N397" s="23">
        <v>35</v>
      </c>
      <c r="O397" s="23">
        <v>41</v>
      </c>
      <c r="P397" s="24">
        <f t="shared" si="56"/>
        <v>76</v>
      </c>
      <c r="Q397" s="23">
        <v>35</v>
      </c>
      <c r="R397" s="23">
        <v>35</v>
      </c>
      <c r="S397" s="23">
        <v>146</v>
      </c>
      <c r="T397" s="23">
        <v>35</v>
      </c>
      <c r="U397" s="23">
        <v>43</v>
      </c>
      <c r="V397" s="23">
        <v>78</v>
      </c>
      <c r="W397" s="25">
        <f t="shared" si="57"/>
        <v>1.0263157894736843</v>
      </c>
      <c r="X397" s="26">
        <f t="shared" si="58"/>
        <v>1.0263157894736843</v>
      </c>
      <c r="Y397" s="27">
        <f t="shared" si="59"/>
        <v>1</v>
      </c>
      <c r="Z397" s="24" t="str">
        <f t="shared" si="60"/>
        <v>85% a 100%</v>
      </c>
      <c r="AA397" s="28">
        <v>390702.39</v>
      </c>
      <c r="AB397" s="28">
        <v>123692.72</v>
      </c>
      <c r="AC397" s="25">
        <f t="shared" si="61"/>
        <v>0.31659064076879589</v>
      </c>
      <c r="AD397" s="26">
        <f t="shared" si="62"/>
        <v>0.31659064076879589</v>
      </c>
      <c r="AE397" s="24" t="str">
        <f t="shared" si="63"/>
        <v>0% a 34,69%</v>
      </c>
      <c r="AF397" s="23" t="str">
        <f t="shared" si="55"/>
        <v>186000145000184</v>
      </c>
      <c r="AG397" s="28">
        <v>390702.39</v>
      </c>
      <c r="AH397" s="28">
        <v>123692.72</v>
      </c>
      <c r="AI397" s="18" t="s">
        <v>114</v>
      </c>
      <c r="AJ397" s="18" t="s">
        <v>180</v>
      </c>
      <c r="AK397" s="20" t="s">
        <v>872</v>
      </c>
      <c r="AL397" s="20" t="s">
        <v>886</v>
      </c>
      <c r="AM397" s="29">
        <v>2021</v>
      </c>
    </row>
    <row r="398" spans="1:39" s="30" customFormat="1" ht="63.75" x14ac:dyDescent="0.2">
      <c r="A398" s="20" t="s">
        <v>1141</v>
      </c>
      <c r="B398" s="18" t="s">
        <v>949</v>
      </c>
      <c r="C398" s="18" t="s">
        <v>1832</v>
      </c>
      <c r="D398" s="19" t="s">
        <v>1830</v>
      </c>
      <c r="E398" s="19" t="s">
        <v>878</v>
      </c>
      <c r="F398" s="18" t="s">
        <v>203</v>
      </c>
      <c r="G398" s="31" t="s">
        <v>1934</v>
      </c>
      <c r="H398" s="19">
        <v>1</v>
      </c>
      <c r="I398" s="21">
        <v>1</v>
      </c>
      <c r="J398" s="22" t="s">
        <v>1840</v>
      </c>
      <c r="K398" s="18" t="s">
        <v>81</v>
      </c>
      <c r="L398" s="18" t="s">
        <v>138</v>
      </c>
      <c r="M398" s="23">
        <v>0</v>
      </c>
      <c r="N398" s="23">
        <v>0</v>
      </c>
      <c r="O398" s="23">
        <v>300</v>
      </c>
      <c r="P398" s="24">
        <f t="shared" si="56"/>
        <v>300</v>
      </c>
      <c r="Q398" s="23">
        <v>0</v>
      </c>
      <c r="R398" s="23">
        <v>400</v>
      </c>
      <c r="S398" s="23">
        <v>700</v>
      </c>
      <c r="T398" s="23">
        <v>0</v>
      </c>
      <c r="U398" s="23">
        <v>700</v>
      </c>
      <c r="V398" s="23">
        <v>700</v>
      </c>
      <c r="W398" s="25">
        <f t="shared" si="57"/>
        <v>2.3333333333333335</v>
      </c>
      <c r="X398" s="26">
        <f t="shared" si="58"/>
        <v>2.3333333333333335</v>
      </c>
      <c r="Y398" s="27">
        <f t="shared" si="59"/>
        <v>1</v>
      </c>
      <c r="Z398" s="24" t="str">
        <f t="shared" si="60"/>
        <v>85% a 100%</v>
      </c>
      <c r="AA398" s="28">
        <v>13407215.380000001</v>
      </c>
      <c r="AB398" s="28">
        <v>5879345.6799999997</v>
      </c>
      <c r="AC398" s="25">
        <f t="shared" si="61"/>
        <v>0.43852101374983649</v>
      </c>
      <c r="AD398" s="26">
        <f t="shared" si="62"/>
        <v>0.43852101374983649</v>
      </c>
      <c r="AE398" s="24" t="str">
        <f t="shared" si="63"/>
        <v>42,2% a 100%</v>
      </c>
      <c r="AF398" s="23" t="str">
        <f t="shared" si="55"/>
        <v>126000111000182</v>
      </c>
      <c r="AG398" s="28">
        <v>13407215.379999999</v>
      </c>
      <c r="AH398" s="28">
        <v>5879345.6799999997</v>
      </c>
      <c r="AI398" s="18" t="s">
        <v>99</v>
      </c>
      <c r="AJ398" s="18" t="s">
        <v>781</v>
      </c>
      <c r="AK398" s="20" t="s">
        <v>1018</v>
      </c>
      <c r="AL398" s="20" t="s">
        <v>1093</v>
      </c>
      <c r="AM398" s="29">
        <v>2021</v>
      </c>
    </row>
    <row r="399" spans="1:39" s="30" customFormat="1" ht="63.75" x14ac:dyDescent="0.2">
      <c r="A399" s="20" t="s">
        <v>1141</v>
      </c>
      <c r="B399" s="18" t="s">
        <v>949</v>
      </c>
      <c r="C399" s="18" t="s">
        <v>1832</v>
      </c>
      <c r="D399" s="19" t="s">
        <v>1830</v>
      </c>
      <c r="E399" s="19" t="s">
        <v>1686</v>
      </c>
      <c r="F399" s="18" t="s">
        <v>962</v>
      </c>
      <c r="G399" s="31" t="s">
        <v>1934</v>
      </c>
      <c r="H399" s="19">
        <v>2</v>
      </c>
      <c r="I399" s="21">
        <v>5</v>
      </c>
      <c r="J399" s="22" t="s">
        <v>1844</v>
      </c>
      <c r="K399" s="18" t="s">
        <v>966</v>
      </c>
      <c r="L399" s="18" t="s">
        <v>138</v>
      </c>
      <c r="M399" s="23">
        <v>0</v>
      </c>
      <c r="N399" s="23">
        <v>3</v>
      </c>
      <c r="O399" s="23">
        <v>0</v>
      </c>
      <c r="P399" s="24">
        <f t="shared" si="56"/>
        <v>3</v>
      </c>
      <c r="Q399" s="23">
        <v>10</v>
      </c>
      <c r="R399" s="23">
        <v>0</v>
      </c>
      <c r="S399" s="23">
        <v>13</v>
      </c>
      <c r="T399" s="23">
        <v>0</v>
      </c>
      <c r="U399" s="23">
        <v>6</v>
      </c>
      <c r="V399" s="23">
        <v>6</v>
      </c>
      <c r="W399" s="25">
        <f t="shared" si="57"/>
        <v>2</v>
      </c>
      <c r="X399" s="26">
        <f t="shared" si="58"/>
        <v>2</v>
      </c>
      <c r="Y399" s="27">
        <f t="shared" si="59"/>
        <v>1</v>
      </c>
      <c r="Z399" s="24" t="str">
        <f t="shared" si="60"/>
        <v>85% a 100%</v>
      </c>
      <c r="AA399" s="28">
        <v>374674.22</v>
      </c>
      <c r="AB399" s="28">
        <v>56256.37</v>
      </c>
      <c r="AC399" s="25">
        <f t="shared" si="61"/>
        <v>0.15014742674315837</v>
      </c>
      <c r="AD399" s="26">
        <f t="shared" si="62"/>
        <v>0.15014742674315837</v>
      </c>
      <c r="AE399" s="24" t="str">
        <f t="shared" si="63"/>
        <v>0% a 34,69%</v>
      </c>
      <c r="AF399" s="23" t="str">
        <f t="shared" si="55"/>
        <v>126000111000183</v>
      </c>
      <c r="AG399" s="28">
        <v>374674.22</v>
      </c>
      <c r="AH399" s="28">
        <v>56256.369999999995</v>
      </c>
      <c r="AI399" s="18" t="s">
        <v>1580</v>
      </c>
      <c r="AJ399" s="18" t="s">
        <v>153</v>
      </c>
      <c r="AK399" s="20" t="s">
        <v>1018</v>
      </c>
      <c r="AL399" s="20" t="s">
        <v>1093</v>
      </c>
      <c r="AM399" s="29">
        <v>2021</v>
      </c>
    </row>
    <row r="400" spans="1:39" s="30" customFormat="1" ht="63.75" x14ac:dyDescent="0.2">
      <c r="A400" s="20" t="s">
        <v>1141</v>
      </c>
      <c r="B400" s="18" t="s">
        <v>949</v>
      </c>
      <c r="C400" s="18" t="s">
        <v>1832</v>
      </c>
      <c r="D400" s="19" t="s">
        <v>1830</v>
      </c>
      <c r="E400" s="19" t="s">
        <v>543</v>
      </c>
      <c r="F400" s="18" t="s">
        <v>1372</v>
      </c>
      <c r="G400" s="31" t="s">
        <v>1934</v>
      </c>
      <c r="H400" s="19">
        <v>2</v>
      </c>
      <c r="I400" s="21">
        <v>5</v>
      </c>
      <c r="J400" s="22" t="s">
        <v>1844</v>
      </c>
      <c r="K400" s="18" t="s">
        <v>95</v>
      </c>
      <c r="L400" s="18" t="s">
        <v>138</v>
      </c>
      <c r="M400" s="23">
        <v>0</v>
      </c>
      <c r="N400" s="23">
        <v>0</v>
      </c>
      <c r="O400" s="23">
        <v>0</v>
      </c>
      <c r="P400" s="24">
        <f t="shared" si="56"/>
        <v>0</v>
      </c>
      <c r="Q400" s="23">
        <v>2</v>
      </c>
      <c r="R400" s="23">
        <v>2</v>
      </c>
      <c r="S400" s="23">
        <v>4</v>
      </c>
      <c r="T400" s="23">
        <v>0</v>
      </c>
      <c r="U400" s="23">
        <v>0</v>
      </c>
      <c r="V400" s="23">
        <v>0</v>
      </c>
      <c r="W400" s="25"/>
      <c r="X400" s="26"/>
      <c r="Y400" s="27"/>
      <c r="Z400" s="24"/>
      <c r="AA400" s="28">
        <v>7046</v>
      </c>
      <c r="AB400" s="28">
        <v>0</v>
      </c>
      <c r="AC400" s="25">
        <f t="shared" si="61"/>
        <v>0</v>
      </c>
      <c r="AD400" s="26">
        <f t="shared" si="62"/>
        <v>0</v>
      </c>
      <c r="AE400" s="24" t="str">
        <f t="shared" si="63"/>
        <v>0% a 34,69%</v>
      </c>
      <c r="AF400" s="23" t="str">
        <f t="shared" si="55"/>
        <v>126000111000184</v>
      </c>
      <c r="AG400" s="28">
        <v>7046</v>
      </c>
      <c r="AH400" s="28">
        <v>0</v>
      </c>
      <c r="AI400" s="18" t="s">
        <v>368</v>
      </c>
      <c r="AJ400" s="18" t="s">
        <v>368</v>
      </c>
      <c r="AK400" s="20" t="s">
        <v>1018</v>
      </c>
      <c r="AL400" s="20" t="s">
        <v>1093</v>
      </c>
      <c r="AM400" s="29">
        <v>2021</v>
      </c>
    </row>
    <row r="401" spans="1:39" s="30" customFormat="1" ht="63.75" x14ac:dyDescent="0.2">
      <c r="A401" s="20" t="s">
        <v>1125</v>
      </c>
      <c r="B401" s="18" t="s">
        <v>1233</v>
      </c>
      <c r="C401" s="18" t="s">
        <v>1832</v>
      </c>
      <c r="D401" s="19" t="s">
        <v>1836</v>
      </c>
      <c r="E401" s="19" t="s">
        <v>878</v>
      </c>
      <c r="F401" s="18" t="s">
        <v>203</v>
      </c>
      <c r="G401" s="31" t="s">
        <v>1934</v>
      </c>
      <c r="H401" s="19">
        <v>1</v>
      </c>
      <c r="I401" s="21">
        <v>1</v>
      </c>
      <c r="J401" s="22" t="s">
        <v>1840</v>
      </c>
      <c r="K401" s="18" t="s">
        <v>288</v>
      </c>
      <c r="L401" s="18" t="s">
        <v>205</v>
      </c>
      <c r="M401" s="23">
        <v>35.51</v>
      </c>
      <c r="N401" s="23">
        <v>0</v>
      </c>
      <c r="O401" s="23">
        <v>0</v>
      </c>
      <c r="P401" s="24">
        <f t="shared" si="56"/>
        <v>0</v>
      </c>
      <c r="Q401" s="23">
        <v>0</v>
      </c>
      <c r="R401" s="23">
        <v>38</v>
      </c>
      <c r="S401" s="23">
        <v>38</v>
      </c>
      <c r="T401" s="23">
        <v>0</v>
      </c>
      <c r="U401" s="23">
        <v>0</v>
      </c>
      <c r="V401" s="23">
        <v>0</v>
      </c>
      <c r="W401" s="25"/>
      <c r="X401" s="26"/>
      <c r="Y401" s="27"/>
      <c r="Z401" s="24"/>
      <c r="AA401" s="28">
        <v>13958602.1</v>
      </c>
      <c r="AB401" s="28">
        <v>6150526.5</v>
      </c>
      <c r="AC401" s="25">
        <f t="shared" si="61"/>
        <v>0.44062625010279505</v>
      </c>
      <c r="AD401" s="26">
        <f t="shared" si="62"/>
        <v>0.44062625010279505</v>
      </c>
      <c r="AE401" s="24" t="str">
        <f t="shared" si="63"/>
        <v>42,2% a 100%</v>
      </c>
      <c r="AF401" s="23" t="str">
        <f t="shared" si="55"/>
        <v>056000127000182</v>
      </c>
      <c r="AG401" s="28">
        <v>13958602.1</v>
      </c>
      <c r="AH401" s="28">
        <v>6150526.5</v>
      </c>
      <c r="AI401" s="18" t="s">
        <v>425</v>
      </c>
      <c r="AJ401" s="18" t="s">
        <v>910</v>
      </c>
      <c r="AK401" s="20" t="s">
        <v>926</v>
      </c>
      <c r="AL401" s="20" t="s">
        <v>1101</v>
      </c>
      <c r="AM401" s="29">
        <v>2021</v>
      </c>
    </row>
    <row r="402" spans="1:39" s="30" customFormat="1" ht="51" x14ac:dyDescent="0.2">
      <c r="A402" s="20" t="s">
        <v>1125</v>
      </c>
      <c r="B402" s="18" t="s">
        <v>1233</v>
      </c>
      <c r="C402" s="18" t="s">
        <v>1832</v>
      </c>
      <c r="D402" s="19" t="s">
        <v>1836</v>
      </c>
      <c r="E402" s="19" t="s">
        <v>1686</v>
      </c>
      <c r="F402" s="18" t="s">
        <v>962</v>
      </c>
      <c r="G402" s="31" t="s">
        <v>1934</v>
      </c>
      <c r="H402" s="19">
        <v>1</v>
      </c>
      <c r="I402" s="21">
        <v>1</v>
      </c>
      <c r="J402" s="22" t="s">
        <v>1840</v>
      </c>
      <c r="K402" s="18" t="s">
        <v>939</v>
      </c>
      <c r="L402" s="18" t="s">
        <v>138</v>
      </c>
      <c r="M402" s="23">
        <v>0.8</v>
      </c>
      <c r="N402" s="23">
        <v>0</v>
      </c>
      <c r="O402" s="23">
        <v>0</v>
      </c>
      <c r="P402" s="24">
        <f t="shared" si="56"/>
        <v>0</v>
      </c>
      <c r="Q402" s="23">
        <v>0</v>
      </c>
      <c r="R402" s="23">
        <v>0.8</v>
      </c>
      <c r="S402" s="23">
        <v>0.8</v>
      </c>
      <c r="T402" s="23">
        <v>0</v>
      </c>
      <c r="U402" s="23">
        <v>0</v>
      </c>
      <c r="V402" s="23">
        <v>0</v>
      </c>
      <c r="W402" s="25"/>
      <c r="X402" s="26"/>
      <c r="Y402" s="27"/>
      <c r="Z402" s="24"/>
      <c r="AA402" s="28">
        <v>14203.32</v>
      </c>
      <c r="AB402" s="28">
        <v>13898.1</v>
      </c>
      <c r="AC402" s="25">
        <f t="shared" si="61"/>
        <v>0.97851065807149318</v>
      </c>
      <c r="AD402" s="26">
        <f t="shared" si="62"/>
        <v>0.97851065807149318</v>
      </c>
      <c r="AE402" s="24" t="str">
        <f t="shared" si="63"/>
        <v>42,2% a 100%</v>
      </c>
      <c r="AF402" s="23" t="str">
        <f t="shared" si="55"/>
        <v>056000127000183</v>
      </c>
      <c r="AG402" s="28">
        <v>14203.32</v>
      </c>
      <c r="AH402" s="28">
        <v>13898.1</v>
      </c>
      <c r="AI402" s="18" t="s">
        <v>1313</v>
      </c>
      <c r="AJ402" s="18" t="s">
        <v>1581</v>
      </c>
      <c r="AK402" s="20" t="s">
        <v>926</v>
      </c>
      <c r="AL402" s="20" t="s">
        <v>1101</v>
      </c>
      <c r="AM402" s="29">
        <v>2021</v>
      </c>
    </row>
    <row r="403" spans="1:39" s="30" customFormat="1" ht="51" x14ac:dyDescent="0.2">
      <c r="A403" s="20" t="s">
        <v>1125</v>
      </c>
      <c r="B403" s="18" t="s">
        <v>1233</v>
      </c>
      <c r="C403" s="18" t="s">
        <v>1832</v>
      </c>
      <c r="D403" s="19" t="s">
        <v>1836</v>
      </c>
      <c r="E403" s="19" t="s">
        <v>543</v>
      </c>
      <c r="F403" s="18" t="s">
        <v>1372</v>
      </c>
      <c r="G403" s="31" t="s">
        <v>1934</v>
      </c>
      <c r="H403" s="19">
        <v>1</v>
      </c>
      <c r="I403" s="21">
        <v>1</v>
      </c>
      <c r="J403" s="22" t="s">
        <v>1840</v>
      </c>
      <c r="K403" s="18" t="s">
        <v>569</v>
      </c>
      <c r="L403" s="18" t="s">
        <v>138</v>
      </c>
      <c r="M403" s="23">
        <v>7</v>
      </c>
      <c r="N403" s="23">
        <v>0</v>
      </c>
      <c r="O403" s="23">
        <v>0</v>
      </c>
      <c r="P403" s="24">
        <f t="shared" si="56"/>
        <v>0</v>
      </c>
      <c r="Q403" s="23">
        <v>0</v>
      </c>
      <c r="R403" s="23">
        <v>7</v>
      </c>
      <c r="S403" s="23">
        <v>7</v>
      </c>
      <c r="T403" s="23">
        <v>0</v>
      </c>
      <c r="U403" s="23">
        <v>0</v>
      </c>
      <c r="V403" s="23">
        <v>0</v>
      </c>
      <c r="W403" s="25"/>
      <c r="X403" s="26"/>
      <c r="Y403" s="27"/>
      <c r="Z403" s="24"/>
      <c r="AA403" s="28">
        <v>0</v>
      </c>
      <c r="AB403" s="28">
        <v>0</v>
      </c>
      <c r="AC403" s="25" t="e">
        <f t="shared" si="61"/>
        <v>#DIV/0!</v>
      </c>
      <c r="AD403" s="26" t="e">
        <f t="shared" si="62"/>
        <v>#DIV/0!</v>
      </c>
      <c r="AE403" s="24" t="e">
        <f t="shared" si="63"/>
        <v>#DIV/0!</v>
      </c>
      <c r="AF403" s="23" t="str">
        <f t="shared" si="55"/>
        <v>056000127000184</v>
      </c>
      <c r="AG403" s="28">
        <v>0</v>
      </c>
      <c r="AH403" s="28">
        <v>0</v>
      </c>
      <c r="AI403" s="18" t="s">
        <v>1537</v>
      </c>
      <c r="AJ403" s="18" t="s">
        <v>156</v>
      </c>
      <c r="AK403" s="20" t="s">
        <v>926</v>
      </c>
      <c r="AL403" s="20" t="s">
        <v>1101</v>
      </c>
      <c r="AM403" s="29">
        <v>2021</v>
      </c>
    </row>
    <row r="404" spans="1:39" s="30" customFormat="1" ht="114.75" x14ac:dyDescent="0.2">
      <c r="A404" s="20" t="s">
        <v>608</v>
      </c>
      <c r="B404" s="18" t="s">
        <v>636</v>
      </c>
      <c r="C404" s="18" t="s">
        <v>1832</v>
      </c>
      <c r="D404" s="19" t="s">
        <v>1835</v>
      </c>
      <c r="E404" s="19" t="s">
        <v>878</v>
      </c>
      <c r="F404" s="18" t="s">
        <v>203</v>
      </c>
      <c r="G404" s="31" t="s">
        <v>1934</v>
      </c>
      <c r="H404" s="19">
        <v>1</v>
      </c>
      <c r="I404" s="21">
        <v>1</v>
      </c>
      <c r="J404" s="22" t="s">
        <v>1840</v>
      </c>
      <c r="K404" s="18" t="s">
        <v>430</v>
      </c>
      <c r="L404" s="18" t="s">
        <v>115</v>
      </c>
      <c r="M404" s="23">
        <v>1</v>
      </c>
      <c r="N404" s="23">
        <v>0</v>
      </c>
      <c r="O404" s="23">
        <v>1</v>
      </c>
      <c r="P404" s="24">
        <f t="shared" si="56"/>
        <v>1</v>
      </c>
      <c r="Q404" s="23">
        <v>1</v>
      </c>
      <c r="R404" s="23">
        <v>1</v>
      </c>
      <c r="S404" s="23">
        <v>3</v>
      </c>
      <c r="T404" s="23">
        <v>0</v>
      </c>
      <c r="U404" s="23">
        <v>1</v>
      </c>
      <c r="V404" s="23">
        <v>1</v>
      </c>
      <c r="W404" s="25">
        <f t="shared" si="57"/>
        <v>1</v>
      </c>
      <c r="X404" s="26">
        <f t="shared" si="58"/>
        <v>1</v>
      </c>
      <c r="Y404" s="27">
        <f t="shared" si="59"/>
        <v>1</v>
      </c>
      <c r="Z404" s="24" t="str">
        <f t="shared" si="60"/>
        <v>85% a 100%</v>
      </c>
      <c r="AA404" s="28">
        <v>17483933.16</v>
      </c>
      <c r="AB404" s="28">
        <v>7844185.8600000003</v>
      </c>
      <c r="AC404" s="25">
        <f t="shared" si="61"/>
        <v>0.44865110088306925</v>
      </c>
      <c r="AD404" s="26">
        <f t="shared" si="62"/>
        <v>0.44865110088306925</v>
      </c>
      <c r="AE404" s="24" t="str">
        <f t="shared" si="63"/>
        <v>42,2% a 100%</v>
      </c>
      <c r="AF404" s="23" t="str">
        <f t="shared" si="55"/>
        <v>076000158000182</v>
      </c>
      <c r="AG404" s="28">
        <v>17483933.16</v>
      </c>
      <c r="AH404" s="28">
        <v>7844185.8600000003</v>
      </c>
      <c r="AI404" s="18" t="s">
        <v>1532</v>
      </c>
      <c r="AJ404" s="18" t="s">
        <v>1052</v>
      </c>
      <c r="AK404" s="20" t="s">
        <v>1294</v>
      </c>
      <c r="AL404" s="20" t="s">
        <v>879</v>
      </c>
      <c r="AM404" s="29">
        <v>2021</v>
      </c>
    </row>
    <row r="405" spans="1:39" s="30" customFormat="1" ht="63.75" x14ac:dyDescent="0.2">
      <c r="A405" s="20" t="s">
        <v>608</v>
      </c>
      <c r="B405" s="18" t="s">
        <v>636</v>
      </c>
      <c r="C405" s="18" t="s">
        <v>1832</v>
      </c>
      <c r="D405" s="19" t="s">
        <v>1835</v>
      </c>
      <c r="E405" s="19" t="s">
        <v>1686</v>
      </c>
      <c r="F405" s="18" t="s">
        <v>962</v>
      </c>
      <c r="G405" s="31" t="s">
        <v>1934</v>
      </c>
      <c r="H405" s="19">
        <v>2</v>
      </c>
      <c r="I405" s="21">
        <v>5</v>
      </c>
      <c r="J405" s="22" t="s">
        <v>1844</v>
      </c>
      <c r="K405" s="18" t="s">
        <v>424</v>
      </c>
      <c r="L405" s="18" t="s">
        <v>115</v>
      </c>
      <c r="M405" s="23">
        <v>254</v>
      </c>
      <c r="N405" s="23">
        <v>5</v>
      </c>
      <c r="O405" s="23">
        <v>5</v>
      </c>
      <c r="P405" s="24">
        <f t="shared" si="56"/>
        <v>10</v>
      </c>
      <c r="Q405" s="23">
        <v>5</v>
      </c>
      <c r="R405" s="23">
        <v>5</v>
      </c>
      <c r="S405" s="23">
        <v>20</v>
      </c>
      <c r="T405" s="23">
        <v>5</v>
      </c>
      <c r="U405" s="23">
        <v>6</v>
      </c>
      <c r="V405" s="23">
        <v>11</v>
      </c>
      <c r="W405" s="25">
        <f t="shared" si="57"/>
        <v>1.1000000000000001</v>
      </c>
      <c r="X405" s="26">
        <f t="shared" si="58"/>
        <v>1.1000000000000001</v>
      </c>
      <c r="Y405" s="27">
        <f t="shared" si="59"/>
        <v>1</v>
      </c>
      <c r="Z405" s="24" t="str">
        <f t="shared" si="60"/>
        <v>85% a 100%</v>
      </c>
      <c r="AA405" s="28">
        <v>1850172</v>
      </c>
      <c r="AB405" s="28">
        <v>533278.02</v>
      </c>
      <c r="AC405" s="25">
        <f t="shared" si="61"/>
        <v>0.28823159144122817</v>
      </c>
      <c r="AD405" s="26">
        <f t="shared" si="62"/>
        <v>0.28823159144122817</v>
      </c>
      <c r="AE405" s="24" t="str">
        <f t="shared" si="63"/>
        <v>0% a 34,69%</v>
      </c>
      <c r="AF405" s="23" t="str">
        <f t="shared" si="55"/>
        <v>076000158000183</v>
      </c>
      <c r="AG405" s="28">
        <v>1850172.0000000005</v>
      </c>
      <c r="AH405" s="28">
        <v>533278.02</v>
      </c>
      <c r="AI405" s="18" t="s">
        <v>847</v>
      </c>
      <c r="AJ405" s="18" t="s">
        <v>780</v>
      </c>
      <c r="AK405" s="20" t="s">
        <v>1294</v>
      </c>
      <c r="AL405" s="20" t="s">
        <v>879</v>
      </c>
      <c r="AM405" s="29">
        <v>2021</v>
      </c>
    </row>
    <row r="406" spans="1:39" s="30" customFormat="1" ht="89.25" x14ac:dyDescent="0.2">
      <c r="A406" s="20" t="s">
        <v>608</v>
      </c>
      <c r="B406" s="18" t="s">
        <v>636</v>
      </c>
      <c r="C406" s="18" t="s">
        <v>1832</v>
      </c>
      <c r="D406" s="19" t="s">
        <v>1835</v>
      </c>
      <c r="E406" s="19" t="s">
        <v>543</v>
      </c>
      <c r="F406" s="18" t="s">
        <v>1372</v>
      </c>
      <c r="G406" s="31" t="s">
        <v>1934</v>
      </c>
      <c r="H406" s="19">
        <v>3</v>
      </c>
      <c r="I406" s="21">
        <v>7</v>
      </c>
      <c r="J406" s="22" t="s">
        <v>1846</v>
      </c>
      <c r="K406" s="18" t="s">
        <v>1192</v>
      </c>
      <c r="L406" s="18" t="s">
        <v>115</v>
      </c>
      <c r="M406" s="23">
        <v>44</v>
      </c>
      <c r="N406" s="23">
        <v>16</v>
      </c>
      <c r="O406" s="23">
        <v>16</v>
      </c>
      <c r="P406" s="24">
        <f t="shared" si="56"/>
        <v>32</v>
      </c>
      <c r="Q406" s="23">
        <v>0</v>
      </c>
      <c r="R406" s="23">
        <v>0</v>
      </c>
      <c r="S406" s="23">
        <v>32</v>
      </c>
      <c r="T406" s="23">
        <v>16</v>
      </c>
      <c r="U406" s="23">
        <v>12</v>
      </c>
      <c r="V406" s="23">
        <v>28</v>
      </c>
      <c r="W406" s="25">
        <f t="shared" si="57"/>
        <v>0.875</v>
      </c>
      <c r="X406" s="26">
        <f t="shared" si="58"/>
        <v>0.875</v>
      </c>
      <c r="Y406" s="27">
        <f t="shared" si="59"/>
        <v>0.875</v>
      </c>
      <c r="Z406" s="24" t="str">
        <f t="shared" si="60"/>
        <v>85% a 100%</v>
      </c>
      <c r="AA406" s="28">
        <v>10000</v>
      </c>
      <c r="AB406" s="28">
        <v>1792</v>
      </c>
      <c r="AC406" s="25">
        <f t="shared" si="61"/>
        <v>0.1792</v>
      </c>
      <c r="AD406" s="26">
        <f t="shared" si="62"/>
        <v>0.1792</v>
      </c>
      <c r="AE406" s="24" t="str">
        <f t="shared" si="63"/>
        <v>0% a 34,69%</v>
      </c>
      <c r="AF406" s="23" t="str">
        <f t="shared" si="55"/>
        <v>076000158000184</v>
      </c>
      <c r="AG406" s="28">
        <v>10000</v>
      </c>
      <c r="AH406" s="28">
        <v>1792</v>
      </c>
      <c r="AI406" s="18" t="s">
        <v>847</v>
      </c>
      <c r="AJ406" s="18" t="s">
        <v>804</v>
      </c>
      <c r="AK406" s="20" t="s">
        <v>1294</v>
      </c>
      <c r="AL406" s="20" t="s">
        <v>879</v>
      </c>
      <c r="AM406" s="29">
        <v>2021</v>
      </c>
    </row>
    <row r="407" spans="1:39" s="30" customFormat="1" ht="51" x14ac:dyDescent="0.2">
      <c r="A407" s="20" t="s">
        <v>337</v>
      </c>
      <c r="B407" s="18" t="s">
        <v>903</v>
      </c>
      <c r="C407" s="18" t="s">
        <v>1832</v>
      </c>
      <c r="D407" s="19" t="s">
        <v>1834</v>
      </c>
      <c r="E407" s="19" t="s">
        <v>878</v>
      </c>
      <c r="F407" s="18" t="s">
        <v>203</v>
      </c>
      <c r="G407" s="31" t="s">
        <v>1934</v>
      </c>
      <c r="H407" s="19">
        <v>1</v>
      </c>
      <c r="I407" s="21">
        <v>1</v>
      </c>
      <c r="J407" s="22" t="s">
        <v>1840</v>
      </c>
      <c r="K407" s="18" t="s">
        <v>15</v>
      </c>
      <c r="L407" s="18" t="s">
        <v>1441</v>
      </c>
      <c r="M407" s="23">
        <v>0</v>
      </c>
      <c r="N407" s="23">
        <v>20</v>
      </c>
      <c r="O407" s="23">
        <v>830</v>
      </c>
      <c r="P407" s="24">
        <f t="shared" si="56"/>
        <v>850</v>
      </c>
      <c r="Q407" s="23">
        <v>400</v>
      </c>
      <c r="R407" s="23">
        <v>550</v>
      </c>
      <c r="S407" s="23">
        <v>1800</v>
      </c>
      <c r="T407" s="23">
        <v>30</v>
      </c>
      <c r="U407" s="23">
        <v>553</v>
      </c>
      <c r="V407" s="23">
        <v>583</v>
      </c>
      <c r="W407" s="25">
        <f t="shared" si="57"/>
        <v>0.6858823529411765</v>
      </c>
      <c r="X407" s="26">
        <f t="shared" si="58"/>
        <v>0.6858823529411765</v>
      </c>
      <c r="Y407" s="27">
        <f t="shared" si="59"/>
        <v>0.6858823529411765</v>
      </c>
      <c r="Z407" s="24" t="str">
        <f t="shared" si="60"/>
        <v>0% a 69,99%</v>
      </c>
      <c r="AA407" s="28">
        <v>32977366.140000001</v>
      </c>
      <c r="AB407" s="28">
        <v>13202396.09</v>
      </c>
      <c r="AC407" s="25">
        <f t="shared" si="61"/>
        <v>0.40034719673946645</v>
      </c>
      <c r="AD407" s="26">
        <f t="shared" si="62"/>
        <v>0.40034719673946645</v>
      </c>
      <c r="AE407" s="24" t="str">
        <f t="shared" si="63"/>
        <v>34,7% a 42,1%</v>
      </c>
      <c r="AF407" s="23" t="str">
        <f t="shared" si="55"/>
        <v>136000209000182</v>
      </c>
      <c r="AG407" s="28">
        <v>32977366.140000004</v>
      </c>
      <c r="AH407" s="28">
        <v>13202396.09</v>
      </c>
      <c r="AI407" s="18" t="s">
        <v>435</v>
      </c>
      <c r="AJ407" s="18" t="s">
        <v>863</v>
      </c>
      <c r="AK407" s="20" t="s">
        <v>1024</v>
      </c>
      <c r="AL407" s="20" t="s">
        <v>1415</v>
      </c>
      <c r="AM407" s="29">
        <v>2021</v>
      </c>
    </row>
    <row r="408" spans="1:39" s="30" customFormat="1" ht="63.75" x14ac:dyDescent="0.2">
      <c r="A408" s="20" t="s">
        <v>337</v>
      </c>
      <c r="B408" s="18" t="s">
        <v>903</v>
      </c>
      <c r="C408" s="18" t="s">
        <v>1832</v>
      </c>
      <c r="D408" s="19" t="s">
        <v>1834</v>
      </c>
      <c r="E408" s="19" t="s">
        <v>1686</v>
      </c>
      <c r="F408" s="18" t="s">
        <v>962</v>
      </c>
      <c r="G408" s="31" t="s">
        <v>1934</v>
      </c>
      <c r="H408" s="19">
        <v>2</v>
      </c>
      <c r="I408" s="21">
        <v>5</v>
      </c>
      <c r="J408" s="22" t="s">
        <v>1844</v>
      </c>
      <c r="K408" s="18" t="s">
        <v>1794</v>
      </c>
      <c r="L408" s="18" t="s">
        <v>1441</v>
      </c>
      <c r="M408" s="23">
        <v>0</v>
      </c>
      <c r="N408" s="23">
        <v>55</v>
      </c>
      <c r="O408" s="23">
        <v>55</v>
      </c>
      <c r="P408" s="24">
        <f t="shared" si="56"/>
        <v>110</v>
      </c>
      <c r="Q408" s="23">
        <v>50</v>
      </c>
      <c r="R408" s="23">
        <v>50</v>
      </c>
      <c r="S408" s="23">
        <v>210</v>
      </c>
      <c r="T408" s="23">
        <v>59</v>
      </c>
      <c r="U408" s="23">
        <v>55</v>
      </c>
      <c r="V408" s="23">
        <v>114</v>
      </c>
      <c r="W408" s="25">
        <f t="shared" si="57"/>
        <v>1.0363636363636364</v>
      </c>
      <c r="X408" s="26">
        <f t="shared" si="58"/>
        <v>1.0363636363636364</v>
      </c>
      <c r="Y408" s="27">
        <f t="shared" si="59"/>
        <v>1</v>
      </c>
      <c r="Z408" s="24" t="str">
        <f t="shared" si="60"/>
        <v>85% a 100%</v>
      </c>
      <c r="AA408" s="28">
        <v>183866.78</v>
      </c>
      <c r="AB408" s="28">
        <v>19342</v>
      </c>
      <c r="AC408" s="25">
        <f t="shared" si="61"/>
        <v>0.10519572921220462</v>
      </c>
      <c r="AD408" s="26">
        <f t="shared" si="62"/>
        <v>0.10519572921220462</v>
      </c>
      <c r="AE408" s="24" t="str">
        <f t="shared" si="63"/>
        <v>0% a 34,69%</v>
      </c>
      <c r="AF408" s="23" t="str">
        <f t="shared" si="55"/>
        <v>136000209000183</v>
      </c>
      <c r="AG408" s="28">
        <v>183866.78</v>
      </c>
      <c r="AH408" s="28">
        <v>19342</v>
      </c>
      <c r="AI408" s="18" t="s">
        <v>563</v>
      </c>
      <c r="AJ408" s="18" t="s">
        <v>1289</v>
      </c>
      <c r="AK408" s="20" t="s">
        <v>1024</v>
      </c>
      <c r="AL408" s="20" t="s">
        <v>1415</v>
      </c>
      <c r="AM408" s="29">
        <v>2021</v>
      </c>
    </row>
    <row r="409" spans="1:39" s="30" customFormat="1" ht="51" x14ac:dyDescent="0.2">
      <c r="A409" s="20" t="s">
        <v>419</v>
      </c>
      <c r="B409" s="18" t="s">
        <v>57</v>
      </c>
      <c r="C409" s="18" t="s">
        <v>1832</v>
      </c>
      <c r="D409" s="19" t="s">
        <v>1833</v>
      </c>
      <c r="E409" s="19" t="s">
        <v>878</v>
      </c>
      <c r="F409" s="18" t="s">
        <v>203</v>
      </c>
      <c r="G409" s="31" t="s">
        <v>1934</v>
      </c>
      <c r="H409" s="19">
        <v>1</v>
      </c>
      <c r="I409" s="21">
        <v>1</v>
      </c>
      <c r="J409" s="22" t="s">
        <v>1840</v>
      </c>
      <c r="K409" s="18" t="s">
        <v>1361</v>
      </c>
      <c r="L409" s="18" t="s">
        <v>138</v>
      </c>
      <c r="M409" s="23">
        <v>1066</v>
      </c>
      <c r="N409" s="23">
        <v>303</v>
      </c>
      <c r="O409" s="23">
        <v>300</v>
      </c>
      <c r="P409" s="24">
        <f t="shared" si="56"/>
        <v>603</v>
      </c>
      <c r="Q409" s="23">
        <v>250</v>
      </c>
      <c r="R409" s="23">
        <v>280</v>
      </c>
      <c r="S409" s="23">
        <v>1133</v>
      </c>
      <c r="T409" s="23">
        <v>303</v>
      </c>
      <c r="U409" s="23">
        <v>351</v>
      </c>
      <c r="V409" s="23">
        <v>654</v>
      </c>
      <c r="W409" s="25">
        <f t="shared" si="57"/>
        <v>1.0845771144278606</v>
      </c>
      <c r="X409" s="26">
        <f t="shared" si="58"/>
        <v>1.0845771144278606</v>
      </c>
      <c r="Y409" s="27">
        <f t="shared" si="59"/>
        <v>1</v>
      </c>
      <c r="Z409" s="24" t="str">
        <f t="shared" si="60"/>
        <v>85% a 100%</v>
      </c>
      <c r="AA409" s="28">
        <v>1314401.45</v>
      </c>
      <c r="AB409" s="28">
        <v>260439.57</v>
      </c>
      <c r="AC409" s="25">
        <f t="shared" si="61"/>
        <v>0.19814309395352539</v>
      </c>
      <c r="AD409" s="26">
        <f t="shared" si="62"/>
        <v>0.19814309395352539</v>
      </c>
      <c r="AE409" s="24" t="str">
        <f t="shared" si="63"/>
        <v>0% a 34,69%</v>
      </c>
      <c r="AF409" s="23" t="str">
        <f t="shared" si="55"/>
        <v>106000107000182</v>
      </c>
      <c r="AG409" s="28">
        <v>1314401.4500000002</v>
      </c>
      <c r="AH409" s="28">
        <v>260439.57000000004</v>
      </c>
      <c r="AI409" s="18" t="s">
        <v>418</v>
      </c>
      <c r="AJ409" s="18" t="s">
        <v>499</v>
      </c>
      <c r="AK409" s="20" t="s">
        <v>1566</v>
      </c>
      <c r="AL409" s="20" t="s">
        <v>1189</v>
      </c>
      <c r="AM409" s="29">
        <v>2021</v>
      </c>
    </row>
    <row r="410" spans="1:39" s="30" customFormat="1" ht="127.5" x14ac:dyDescent="0.2">
      <c r="A410" s="20" t="s">
        <v>419</v>
      </c>
      <c r="B410" s="18" t="s">
        <v>57</v>
      </c>
      <c r="C410" s="18" t="s">
        <v>1832</v>
      </c>
      <c r="D410" s="19" t="s">
        <v>1833</v>
      </c>
      <c r="E410" s="19" t="s">
        <v>1686</v>
      </c>
      <c r="F410" s="18" t="s">
        <v>962</v>
      </c>
      <c r="G410" s="31" t="s">
        <v>1934</v>
      </c>
      <c r="H410" s="19">
        <v>2</v>
      </c>
      <c r="I410" s="21">
        <v>5</v>
      </c>
      <c r="J410" s="22" t="s">
        <v>1844</v>
      </c>
      <c r="K410" s="18" t="s">
        <v>192</v>
      </c>
      <c r="L410" s="18" t="s">
        <v>138</v>
      </c>
      <c r="M410" s="23">
        <v>61</v>
      </c>
      <c r="N410" s="23">
        <v>0</v>
      </c>
      <c r="O410" s="23">
        <v>0</v>
      </c>
      <c r="P410" s="24">
        <f t="shared" si="56"/>
        <v>0</v>
      </c>
      <c r="Q410" s="23">
        <v>42</v>
      </c>
      <c r="R410" s="23">
        <v>0</v>
      </c>
      <c r="S410" s="23">
        <v>42</v>
      </c>
      <c r="T410" s="23">
        <v>0</v>
      </c>
      <c r="U410" s="23">
        <v>20</v>
      </c>
      <c r="V410" s="23">
        <v>20</v>
      </c>
      <c r="W410" s="25"/>
      <c r="X410" s="26"/>
      <c r="Y410" s="27"/>
      <c r="Z410" s="24"/>
      <c r="AA410" s="28">
        <v>82509.2</v>
      </c>
      <c r="AB410" s="28">
        <v>11370.8</v>
      </c>
      <c r="AC410" s="25">
        <f t="shared" si="61"/>
        <v>0.13781251060487801</v>
      </c>
      <c r="AD410" s="26">
        <f t="shared" si="62"/>
        <v>0.13781251060487801</v>
      </c>
      <c r="AE410" s="24" t="str">
        <f t="shared" si="63"/>
        <v>0% a 34,69%</v>
      </c>
      <c r="AF410" s="23" t="str">
        <f t="shared" si="55"/>
        <v>106000107000183</v>
      </c>
      <c r="AG410" s="28">
        <v>82509.200000000012</v>
      </c>
      <c r="AH410" s="28">
        <v>11370.8</v>
      </c>
      <c r="AI410" s="18" t="s">
        <v>1178</v>
      </c>
      <c r="AJ410" s="18" t="s">
        <v>682</v>
      </c>
      <c r="AK410" s="20" t="s">
        <v>1566</v>
      </c>
      <c r="AL410" s="20" t="s">
        <v>1189</v>
      </c>
      <c r="AM410" s="29">
        <v>2021</v>
      </c>
    </row>
    <row r="411" spans="1:39" s="30" customFormat="1" ht="127.5" x14ac:dyDescent="0.2">
      <c r="A411" s="20" t="s">
        <v>419</v>
      </c>
      <c r="B411" s="18" t="s">
        <v>57</v>
      </c>
      <c r="C411" s="18" t="s">
        <v>1832</v>
      </c>
      <c r="D411" s="19" t="s">
        <v>1833</v>
      </c>
      <c r="E411" s="19" t="s">
        <v>543</v>
      </c>
      <c r="F411" s="18" t="s">
        <v>1372</v>
      </c>
      <c r="G411" s="31" t="s">
        <v>1934</v>
      </c>
      <c r="H411" s="19">
        <v>2</v>
      </c>
      <c r="I411" s="21">
        <v>5</v>
      </c>
      <c r="J411" s="22" t="s">
        <v>1844</v>
      </c>
      <c r="K411" s="18" t="s">
        <v>1743</v>
      </c>
      <c r="L411" s="18" t="s">
        <v>138</v>
      </c>
      <c r="M411" s="23">
        <v>115</v>
      </c>
      <c r="N411" s="23">
        <v>40</v>
      </c>
      <c r="O411" s="23">
        <v>40</v>
      </c>
      <c r="P411" s="24">
        <f t="shared" si="56"/>
        <v>80</v>
      </c>
      <c r="Q411" s="23">
        <v>0</v>
      </c>
      <c r="R411" s="23">
        <v>0</v>
      </c>
      <c r="S411" s="23">
        <v>80</v>
      </c>
      <c r="T411" s="23">
        <v>40</v>
      </c>
      <c r="U411" s="23">
        <v>0</v>
      </c>
      <c r="V411" s="23">
        <v>40</v>
      </c>
      <c r="W411" s="25">
        <f t="shared" si="57"/>
        <v>0.5</v>
      </c>
      <c r="X411" s="26">
        <f t="shared" si="58"/>
        <v>0.5</v>
      </c>
      <c r="Y411" s="27">
        <f t="shared" si="59"/>
        <v>0.5</v>
      </c>
      <c r="Z411" s="24" t="str">
        <f t="shared" si="60"/>
        <v>0% a 69,99%</v>
      </c>
      <c r="AA411" s="28">
        <v>240181.61</v>
      </c>
      <c r="AB411" s="28">
        <v>68696.710000000006</v>
      </c>
      <c r="AC411" s="25">
        <f t="shared" si="61"/>
        <v>0.28601985805657648</v>
      </c>
      <c r="AD411" s="26">
        <f t="shared" si="62"/>
        <v>0.28601985805657648</v>
      </c>
      <c r="AE411" s="24" t="str">
        <f t="shared" si="63"/>
        <v>0% a 34,69%</v>
      </c>
      <c r="AF411" s="23" t="str">
        <f t="shared" si="55"/>
        <v>106000107000184</v>
      </c>
      <c r="AG411" s="28">
        <v>240181.61000000002</v>
      </c>
      <c r="AH411" s="28">
        <v>68696.710000000006</v>
      </c>
      <c r="AI411" s="18" t="s">
        <v>481</v>
      </c>
      <c r="AJ411" s="18" t="s">
        <v>367</v>
      </c>
      <c r="AK411" s="20" t="s">
        <v>1566</v>
      </c>
      <c r="AL411" s="20" t="s">
        <v>1189</v>
      </c>
      <c r="AM411" s="29">
        <v>2021</v>
      </c>
    </row>
    <row r="412" spans="1:39" s="30" customFormat="1" ht="51" x14ac:dyDescent="0.2">
      <c r="A412" s="20" t="s">
        <v>1592</v>
      </c>
      <c r="B412" s="18" t="s">
        <v>1898</v>
      </c>
      <c r="C412" s="18" t="s">
        <v>1832</v>
      </c>
      <c r="D412" s="19" t="s">
        <v>1830</v>
      </c>
      <c r="E412" s="19" t="s">
        <v>878</v>
      </c>
      <c r="F412" s="18" t="s">
        <v>203</v>
      </c>
      <c r="G412" s="31" t="s">
        <v>1934</v>
      </c>
      <c r="H412" s="19">
        <v>1</v>
      </c>
      <c r="I412" s="21">
        <v>1</v>
      </c>
      <c r="J412" s="22" t="s">
        <v>1840</v>
      </c>
      <c r="K412" s="18" t="s">
        <v>15</v>
      </c>
      <c r="L412" s="18" t="s">
        <v>1441</v>
      </c>
      <c r="M412" s="23">
        <v>1380</v>
      </c>
      <c r="N412" s="23">
        <v>0</v>
      </c>
      <c r="O412" s="23">
        <v>0</v>
      </c>
      <c r="P412" s="24">
        <f t="shared" si="56"/>
        <v>0</v>
      </c>
      <c r="Q412" s="23">
        <v>938</v>
      </c>
      <c r="R412" s="23">
        <v>0</v>
      </c>
      <c r="S412" s="23">
        <v>938</v>
      </c>
      <c r="T412" s="23">
        <v>0</v>
      </c>
      <c r="U412" s="23">
        <v>858</v>
      </c>
      <c r="V412" s="23">
        <v>858</v>
      </c>
      <c r="W412" s="25"/>
      <c r="X412" s="26"/>
      <c r="Y412" s="27"/>
      <c r="Z412" s="24"/>
      <c r="AA412" s="28">
        <v>13528053.859999999</v>
      </c>
      <c r="AB412" s="28">
        <v>6169729.5800000001</v>
      </c>
      <c r="AC412" s="25">
        <f t="shared" si="61"/>
        <v>0.45606926494007916</v>
      </c>
      <c r="AD412" s="26">
        <f t="shared" si="62"/>
        <v>0.45606926494007916</v>
      </c>
      <c r="AE412" s="24" t="str">
        <f t="shared" si="63"/>
        <v>42,2% a 100%</v>
      </c>
      <c r="AF412" s="23" t="str">
        <f t="shared" si="55"/>
        <v>126000138000182</v>
      </c>
      <c r="AG412" s="28">
        <v>13528053.859999999</v>
      </c>
      <c r="AH412" s="28">
        <v>6169729.5800000001</v>
      </c>
      <c r="AI412" s="18" t="s">
        <v>1750</v>
      </c>
      <c r="AJ412" s="18" t="s">
        <v>762</v>
      </c>
      <c r="AK412" s="20" t="s">
        <v>273</v>
      </c>
      <c r="AL412" s="20" t="s">
        <v>311</v>
      </c>
      <c r="AM412" s="29">
        <v>2021</v>
      </c>
    </row>
    <row r="413" spans="1:39" s="30" customFormat="1" ht="63.75" x14ac:dyDescent="0.2">
      <c r="A413" s="20" t="s">
        <v>1592</v>
      </c>
      <c r="B413" s="18" t="s">
        <v>1898</v>
      </c>
      <c r="C413" s="18" t="s">
        <v>1832</v>
      </c>
      <c r="D413" s="19" t="s">
        <v>1830</v>
      </c>
      <c r="E413" s="19" t="s">
        <v>1686</v>
      </c>
      <c r="F413" s="18" t="s">
        <v>962</v>
      </c>
      <c r="G413" s="31" t="s">
        <v>1934</v>
      </c>
      <c r="H413" s="19">
        <v>2</v>
      </c>
      <c r="I413" s="21">
        <v>5</v>
      </c>
      <c r="J413" s="22" t="s">
        <v>1844</v>
      </c>
      <c r="K413" s="18" t="s">
        <v>1794</v>
      </c>
      <c r="L413" s="18" t="s">
        <v>1191</v>
      </c>
      <c r="M413" s="23">
        <v>56</v>
      </c>
      <c r="N413" s="23">
        <v>0</v>
      </c>
      <c r="O413" s="23">
        <v>20</v>
      </c>
      <c r="P413" s="24">
        <f t="shared" si="56"/>
        <v>20</v>
      </c>
      <c r="Q413" s="23">
        <v>20</v>
      </c>
      <c r="R413" s="23">
        <v>20</v>
      </c>
      <c r="S413" s="23">
        <v>60</v>
      </c>
      <c r="T413" s="23">
        <v>56</v>
      </c>
      <c r="U413" s="23">
        <v>0</v>
      </c>
      <c r="V413" s="23">
        <v>56</v>
      </c>
      <c r="W413" s="25">
        <f t="shared" si="57"/>
        <v>2.8</v>
      </c>
      <c r="X413" s="26">
        <f t="shared" si="58"/>
        <v>2.8</v>
      </c>
      <c r="Y413" s="27">
        <f t="shared" si="59"/>
        <v>1</v>
      </c>
      <c r="Z413" s="24" t="str">
        <f t="shared" si="60"/>
        <v>85% a 100%</v>
      </c>
      <c r="AA413" s="28">
        <v>2613593.4</v>
      </c>
      <c r="AB413" s="28">
        <v>1219975.76</v>
      </c>
      <c r="AC413" s="25">
        <f t="shared" si="61"/>
        <v>0.46678100732883704</v>
      </c>
      <c r="AD413" s="26">
        <f t="shared" si="62"/>
        <v>0.46678100732883704</v>
      </c>
      <c r="AE413" s="24" t="str">
        <f t="shared" si="63"/>
        <v>42,2% a 100%</v>
      </c>
      <c r="AF413" s="23" t="str">
        <f t="shared" si="55"/>
        <v>126000138000183</v>
      </c>
      <c r="AG413" s="28">
        <v>2613593.4000000004</v>
      </c>
      <c r="AH413" s="28">
        <v>1219975.76</v>
      </c>
      <c r="AI413" s="18" t="s">
        <v>645</v>
      </c>
      <c r="AJ413" s="18" t="s">
        <v>1172</v>
      </c>
      <c r="AK413" s="20" t="s">
        <v>273</v>
      </c>
      <c r="AL413" s="20" t="s">
        <v>311</v>
      </c>
      <c r="AM413" s="29">
        <v>2021</v>
      </c>
    </row>
    <row r="414" spans="1:39" s="30" customFormat="1" ht="63.75" x14ac:dyDescent="0.2">
      <c r="A414" s="20" t="s">
        <v>1592</v>
      </c>
      <c r="B414" s="18" t="s">
        <v>1898</v>
      </c>
      <c r="C414" s="18" t="s">
        <v>1832</v>
      </c>
      <c r="D414" s="19" t="s">
        <v>1830</v>
      </c>
      <c r="E414" s="19" t="s">
        <v>543</v>
      </c>
      <c r="F414" s="18" t="s">
        <v>1372</v>
      </c>
      <c r="G414" s="31" t="s">
        <v>1934</v>
      </c>
      <c r="H414" s="19">
        <v>2</v>
      </c>
      <c r="I414" s="21">
        <v>6</v>
      </c>
      <c r="J414" s="22" t="s">
        <v>1845</v>
      </c>
      <c r="K414" s="18" t="s">
        <v>1460</v>
      </c>
      <c r="L414" s="18" t="s">
        <v>1078</v>
      </c>
      <c r="M414" s="23">
        <v>30</v>
      </c>
      <c r="N414" s="23">
        <v>20</v>
      </c>
      <c r="O414" s="23">
        <v>0</v>
      </c>
      <c r="P414" s="24">
        <f t="shared" si="56"/>
        <v>20</v>
      </c>
      <c r="Q414" s="23">
        <v>8</v>
      </c>
      <c r="R414" s="23">
        <v>0</v>
      </c>
      <c r="S414" s="23">
        <v>28</v>
      </c>
      <c r="T414" s="23">
        <v>26</v>
      </c>
      <c r="U414" s="23">
        <v>0</v>
      </c>
      <c r="V414" s="23">
        <v>26</v>
      </c>
      <c r="W414" s="25">
        <f t="shared" si="57"/>
        <v>1.3</v>
      </c>
      <c r="X414" s="26">
        <f t="shared" si="58"/>
        <v>1.3</v>
      </c>
      <c r="Y414" s="27">
        <f t="shared" si="59"/>
        <v>1</v>
      </c>
      <c r="Z414" s="24" t="str">
        <f t="shared" si="60"/>
        <v>85% a 100%</v>
      </c>
      <c r="AA414" s="28">
        <v>62494.84</v>
      </c>
      <c r="AB414" s="28">
        <v>0</v>
      </c>
      <c r="AC414" s="25">
        <f t="shared" si="61"/>
        <v>0</v>
      </c>
      <c r="AD414" s="26">
        <f t="shared" si="62"/>
        <v>0</v>
      </c>
      <c r="AE414" s="24" t="str">
        <f t="shared" si="63"/>
        <v>0% a 34,69%</v>
      </c>
      <c r="AF414" s="23" t="str">
        <f t="shared" si="55"/>
        <v>126000138000184</v>
      </c>
      <c r="AG414" s="28">
        <v>62494.84</v>
      </c>
      <c r="AH414" s="28">
        <v>0</v>
      </c>
      <c r="AI414" s="18" t="s">
        <v>355</v>
      </c>
      <c r="AJ414" s="18" t="s">
        <v>36</v>
      </c>
      <c r="AK414" s="20" t="s">
        <v>273</v>
      </c>
      <c r="AL414" s="20" t="s">
        <v>311</v>
      </c>
      <c r="AM414" s="29">
        <v>2021</v>
      </c>
    </row>
    <row r="415" spans="1:39" s="30" customFormat="1" ht="51" x14ac:dyDescent="0.2">
      <c r="A415" s="20" t="s">
        <v>647</v>
      </c>
      <c r="B415" s="18" t="s">
        <v>720</v>
      </c>
      <c r="C415" s="18" t="s">
        <v>1832</v>
      </c>
      <c r="D415" s="19" t="s">
        <v>1833</v>
      </c>
      <c r="E415" s="19" t="s">
        <v>878</v>
      </c>
      <c r="F415" s="18" t="s">
        <v>203</v>
      </c>
      <c r="G415" s="31" t="s">
        <v>1934</v>
      </c>
      <c r="H415" s="19">
        <v>1</v>
      </c>
      <c r="I415" s="21">
        <v>1</v>
      </c>
      <c r="J415" s="22" t="s">
        <v>1840</v>
      </c>
      <c r="K415" s="18" t="s">
        <v>81</v>
      </c>
      <c r="L415" s="18" t="s">
        <v>138</v>
      </c>
      <c r="M415" s="23">
        <v>318</v>
      </c>
      <c r="N415" s="23">
        <v>425</v>
      </c>
      <c r="O415" s="23">
        <v>0</v>
      </c>
      <c r="P415" s="24">
        <f t="shared" si="56"/>
        <v>425</v>
      </c>
      <c r="Q415" s="23">
        <v>1399</v>
      </c>
      <c r="R415" s="23">
        <v>0</v>
      </c>
      <c r="S415" s="23">
        <v>1824</v>
      </c>
      <c r="T415" s="23">
        <v>425</v>
      </c>
      <c r="U415" s="23">
        <v>0</v>
      </c>
      <c r="V415" s="23">
        <v>425</v>
      </c>
      <c r="W415" s="25">
        <f t="shared" si="57"/>
        <v>1</v>
      </c>
      <c r="X415" s="26">
        <f t="shared" si="58"/>
        <v>1</v>
      </c>
      <c r="Y415" s="27">
        <f t="shared" si="59"/>
        <v>1</v>
      </c>
      <c r="Z415" s="24" t="str">
        <f t="shared" si="60"/>
        <v>85% a 100%</v>
      </c>
      <c r="AA415" s="28">
        <v>12561158.710000001</v>
      </c>
      <c r="AB415" s="28">
        <v>5197225.5199999996</v>
      </c>
      <c r="AC415" s="25">
        <f t="shared" si="61"/>
        <v>0.41375367034113364</v>
      </c>
      <c r="AD415" s="26">
        <f t="shared" si="62"/>
        <v>0.41375367034113364</v>
      </c>
      <c r="AE415" s="24" t="str">
        <f t="shared" si="63"/>
        <v>34,7% a 42,1%</v>
      </c>
      <c r="AF415" s="23" t="str">
        <f t="shared" si="55"/>
        <v>086000083000182</v>
      </c>
      <c r="AG415" s="28">
        <v>12561158.709999997</v>
      </c>
      <c r="AH415" s="28">
        <v>5197225.5200000005</v>
      </c>
      <c r="AI415" s="18" t="s">
        <v>71</v>
      </c>
      <c r="AJ415" s="18" t="s">
        <v>788</v>
      </c>
      <c r="AK415" s="20" t="s">
        <v>759</v>
      </c>
      <c r="AL415" s="20" t="s">
        <v>851</v>
      </c>
      <c r="AM415" s="29">
        <v>2021</v>
      </c>
    </row>
    <row r="416" spans="1:39" s="30" customFormat="1" ht="51" x14ac:dyDescent="0.2">
      <c r="A416" s="20" t="s">
        <v>647</v>
      </c>
      <c r="B416" s="18" t="s">
        <v>720</v>
      </c>
      <c r="C416" s="18" t="s">
        <v>1832</v>
      </c>
      <c r="D416" s="19" t="s">
        <v>1833</v>
      </c>
      <c r="E416" s="19" t="s">
        <v>1686</v>
      </c>
      <c r="F416" s="18" t="s">
        <v>962</v>
      </c>
      <c r="G416" s="31" t="s">
        <v>1934</v>
      </c>
      <c r="H416" s="19">
        <v>1</v>
      </c>
      <c r="I416" s="21">
        <v>1</v>
      </c>
      <c r="J416" s="22" t="s">
        <v>1840</v>
      </c>
      <c r="K416" s="18" t="s">
        <v>339</v>
      </c>
      <c r="L416" s="18" t="s">
        <v>115</v>
      </c>
      <c r="M416" s="23">
        <v>119</v>
      </c>
      <c r="N416" s="23">
        <v>29</v>
      </c>
      <c r="O416" s="23">
        <v>0</v>
      </c>
      <c r="P416" s="24">
        <f t="shared" si="56"/>
        <v>29</v>
      </c>
      <c r="Q416" s="23">
        <v>49</v>
      </c>
      <c r="R416" s="23">
        <v>49</v>
      </c>
      <c r="S416" s="23">
        <v>127</v>
      </c>
      <c r="T416" s="23">
        <v>29</v>
      </c>
      <c r="U416" s="23">
        <v>0</v>
      </c>
      <c r="V416" s="23">
        <v>29</v>
      </c>
      <c r="W416" s="25">
        <f t="shared" si="57"/>
        <v>1</v>
      </c>
      <c r="X416" s="26">
        <f t="shared" si="58"/>
        <v>1</v>
      </c>
      <c r="Y416" s="27">
        <f t="shared" si="59"/>
        <v>1</v>
      </c>
      <c r="Z416" s="24" t="str">
        <f t="shared" si="60"/>
        <v>85% a 100%</v>
      </c>
      <c r="AA416" s="28">
        <v>258789.2</v>
      </c>
      <c r="AB416" s="28">
        <v>51560.1</v>
      </c>
      <c r="AC416" s="25">
        <f t="shared" si="61"/>
        <v>0.19923590319843332</v>
      </c>
      <c r="AD416" s="26">
        <f t="shared" si="62"/>
        <v>0.19923590319843332</v>
      </c>
      <c r="AE416" s="24" t="str">
        <f t="shared" si="63"/>
        <v>0% a 34,69%</v>
      </c>
      <c r="AF416" s="23" t="str">
        <f t="shared" si="55"/>
        <v>086000083000183</v>
      </c>
      <c r="AG416" s="28">
        <v>258789.19999999998</v>
      </c>
      <c r="AH416" s="28">
        <v>51560.1</v>
      </c>
      <c r="AI416" s="18" t="s">
        <v>27</v>
      </c>
      <c r="AJ416" s="18" t="s">
        <v>1483</v>
      </c>
      <c r="AK416" s="20" t="s">
        <v>759</v>
      </c>
      <c r="AL416" s="20" t="s">
        <v>851</v>
      </c>
      <c r="AM416" s="29">
        <v>2021</v>
      </c>
    </row>
    <row r="417" spans="1:39" s="30" customFormat="1" ht="63.75" x14ac:dyDescent="0.2">
      <c r="A417" s="20" t="s">
        <v>647</v>
      </c>
      <c r="B417" s="18" t="s">
        <v>720</v>
      </c>
      <c r="C417" s="18" t="s">
        <v>1832</v>
      </c>
      <c r="D417" s="19" t="s">
        <v>1833</v>
      </c>
      <c r="E417" s="19" t="s">
        <v>543</v>
      </c>
      <c r="F417" s="18" t="s">
        <v>1372</v>
      </c>
      <c r="G417" s="31" t="s">
        <v>1934</v>
      </c>
      <c r="H417" s="19">
        <v>1</v>
      </c>
      <c r="I417" s="21">
        <v>1</v>
      </c>
      <c r="J417" s="22" t="s">
        <v>1840</v>
      </c>
      <c r="K417" s="18" t="s">
        <v>1497</v>
      </c>
      <c r="L417" s="18" t="s">
        <v>115</v>
      </c>
      <c r="M417" s="23">
        <v>0</v>
      </c>
      <c r="N417" s="23">
        <v>0</v>
      </c>
      <c r="O417" s="23">
        <v>2</v>
      </c>
      <c r="P417" s="24">
        <f t="shared" si="56"/>
        <v>2</v>
      </c>
      <c r="Q417" s="23">
        <v>2</v>
      </c>
      <c r="R417" s="23">
        <v>2</v>
      </c>
      <c r="S417" s="23">
        <v>6</v>
      </c>
      <c r="T417" s="23">
        <v>0</v>
      </c>
      <c r="U417" s="23">
        <v>2</v>
      </c>
      <c r="V417" s="23">
        <v>2</v>
      </c>
      <c r="W417" s="25">
        <f t="shared" si="57"/>
        <v>1</v>
      </c>
      <c r="X417" s="26">
        <f t="shared" si="58"/>
        <v>1</v>
      </c>
      <c r="Y417" s="27">
        <f t="shared" si="59"/>
        <v>1</v>
      </c>
      <c r="Z417" s="24" t="str">
        <f t="shared" si="60"/>
        <v>85% a 100%</v>
      </c>
      <c r="AA417" s="28">
        <v>144589.4</v>
      </c>
      <c r="AB417" s="28">
        <v>0</v>
      </c>
      <c r="AC417" s="25">
        <f t="shared" si="61"/>
        <v>0</v>
      </c>
      <c r="AD417" s="26">
        <f t="shared" si="62"/>
        <v>0</v>
      </c>
      <c r="AE417" s="24" t="str">
        <f t="shared" si="63"/>
        <v>0% a 34,69%</v>
      </c>
      <c r="AF417" s="23" t="str">
        <f t="shared" si="55"/>
        <v>086000083000184</v>
      </c>
      <c r="AG417" s="28">
        <v>144589.40000000002</v>
      </c>
      <c r="AH417" s="28">
        <v>0</v>
      </c>
      <c r="AI417" s="18" t="s">
        <v>1177</v>
      </c>
      <c r="AJ417" s="18" t="s">
        <v>304</v>
      </c>
      <c r="AK417" s="20" t="s">
        <v>759</v>
      </c>
      <c r="AL417" s="20" t="s">
        <v>851</v>
      </c>
      <c r="AM417" s="29">
        <v>2021</v>
      </c>
    </row>
    <row r="418" spans="1:39" s="30" customFormat="1" ht="51" x14ac:dyDescent="0.2">
      <c r="A418" s="20" t="s">
        <v>166</v>
      </c>
      <c r="B418" s="18" t="s">
        <v>1879</v>
      </c>
      <c r="C418" s="18" t="s">
        <v>1832</v>
      </c>
      <c r="D418" s="19" t="s">
        <v>1828</v>
      </c>
      <c r="E418" s="19" t="s">
        <v>1632</v>
      </c>
      <c r="F418" s="18" t="s">
        <v>544</v>
      </c>
      <c r="G418" s="31" t="s">
        <v>1934</v>
      </c>
      <c r="H418" s="19">
        <v>3</v>
      </c>
      <c r="I418" s="21">
        <v>9</v>
      </c>
      <c r="J418" s="22" t="s">
        <v>1848</v>
      </c>
      <c r="K418" s="18" t="s">
        <v>42</v>
      </c>
      <c r="L418" s="18" t="s">
        <v>205</v>
      </c>
      <c r="M418" s="23">
        <v>0</v>
      </c>
      <c r="N418" s="23">
        <v>0</v>
      </c>
      <c r="O418" s="23">
        <v>0</v>
      </c>
      <c r="P418" s="24">
        <f t="shared" si="56"/>
        <v>0</v>
      </c>
      <c r="Q418" s="23">
        <v>0</v>
      </c>
      <c r="R418" s="23">
        <v>100</v>
      </c>
      <c r="S418" s="23">
        <v>100</v>
      </c>
      <c r="T418" s="23">
        <v>0</v>
      </c>
      <c r="U418" s="23">
        <v>0</v>
      </c>
      <c r="V418" s="23">
        <v>0</v>
      </c>
      <c r="W418" s="25"/>
      <c r="X418" s="26"/>
      <c r="Y418" s="27"/>
      <c r="Z418" s="24"/>
      <c r="AA418" s="28">
        <v>8503.34</v>
      </c>
      <c r="AB418" s="28">
        <v>0</v>
      </c>
      <c r="AC418" s="25">
        <f t="shared" si="61"/>
        <v>0</v>
      </c>
      <c r="AD418" s="26">
        <f t="shared" si="62"/>
        <v>0</v>
      </c>
      <c r="AE418" s="24" t="str">
        <f t="shared" si="63"/>
        <v>0% a 34,69%</v>
      </c>
      <c r="AF418" s="23" t="str">
        <f t="shared" si="55"/>
        <v>176000082000103</v>
      </c>
      <c r="AG418" s="28">
        <v>8503.34</v>
      </c>
      <c r="AH418" s="28">
        <v>0</v>
      </c>
      <c r="AI418" s="18" t="s">
        <v>189</v>
      </c>
      <c r="AJ418" s="18" t="s">
        <v>189</v>
      </c>
      <c r="AK418" s="20" t="s">
        <v>349</v>
      </c>
      <c r="AL418" s="20" t="s">
        <v>818</v>
      </c>
      <c r="AM418" s="29">
        <v>2021</v>
      </c>
    </row>
    <row r="419" spans="1:39" s="30" customFormat="1" ht="51" x14ac:dyDescent="0.2">
      <c r="A419" s="20" t="s">
        <v>166</v>
      </c>
      <c r="B419" s="18" t="s">
        <v>1879</v>
      </c>
      <c r="C419" s="18" t="s">
        <v>1832</v>
      </c>
      <c r="D419" s="19" t="s">
        <v>1828</v>
      </c>
      <c r="E419" s="19" t="s">
        <v>476</v>
      </c>
      <c r="F419" s="18" t="s">
        <v>1096</v>
      </c>
      <c r="G419" s="31" t="s">
        <v>1934</v>
      </c>
      <c r="H419" s="19">
        <v>3</v>
      </c>
      <c r="I419" s="21">
        <v>9</v>
      </c>
      <c r="J419" s="22" t="s">
        <v>1848</v>
      </c>
      <c r="K419" s="18" t="s">
        <v>1021</v>
      </c>
      <c r="L419" s="18" t="s">
        <v>205</v>
      </c>
      <c r="M419" s="23">
        <v>0</v>
      </c>
      <c r="N419" s="23">
        <v>0</v>
      </c>
      <c r="O419" s="23">
        <v>0</v>
      </c>
      <c r="P419" s="24">
        <f t="shared" si="56"/>
        <v>0</v>
      </c>
      <c r="Q419" s="23">
        <v>0</v>
      </c>
      <c r="R419" s="23">
        <v>100</v>
      </c>
      <c r="S419" s="23">
        <v>100</v>
      </c>
      <c r="T419" s="23">
        <v>0</v>
      </c>
      <c r="U419" s="23">
        <v>0</v>
      </c>
      <c r="V419" s="23">
        <v>0</v>
      </c>
      <c r="W419" s="25"/>
      <c r="X419" s="26"/>
      <c r="Y419" s="27"/>
      <c r="Z419" s="24"/>
      <c r="AA419" s="28">
        <v>583.30999999999995</v>
      </c>
      <c r="AB419" s="28">
        <v>0</v>
      </c>
      <c r="AC419" s="25">
        <f t="shared" si="61"/>
        <v>0</v>
      </c>
      <c r="AD419" s="26">
        <f t="shared" si="62"/>
        <v>0</v>
      </c>
      <c r="AE419" s="24" t="str">
        <f t="shared" si="63"/>
        <v>0% a 34,69%</v>
      </c>
      <c r="AF419" s="23" t="str">
        <f t="shared" si="55"/>
        <v>176000082000104</v>
      </c>
      <c r="AG419" s="28">
        <v>583.31000000000006</v>
      </c>
      <c r="AH419" s="28">
        <v>0</v>
      </c>
      <c r="AI419" s="18" t="s">
        <v>189</v>
      </c>
      <c r="AJ419" s="18" t="s">
        <v>189</v>
      </c>
      <c r="AK419" s="20" t="s">
        <v>349</v>
      </c>
      <c r="AL419" s="20" t="s">
        <v>818</v>
      </c>
      <c r="AM419" s="29">
        <v>2021</v>
      </c>
    </row>
    <row r="420" spans="1:39" s="30" customFormat="1" ht="51" x14ac:dyDescent="0.2">
      <c r="A420" s="20" t="s">
        <v>166</v>
      </c>
      <c r="B420" s="18" t="s">
        <v>1879</v>
      </c>
      <c r="C420" s="18" t="s">
        <v>1832</v>
      </c>
      <c r="D420" s="19" t="s">
        <v>1828</v>
      </c>
      <c r="E420" s="19" t="s">
        <v>954</v>
      </c>
      <c r="F420" s="18" t="s">
        <v>394</v>
      </c>
      <c r="G420" s="31" t="s">
        <v>1934</v>
      </c>
      <c r="H420" s="19">
        <v>3</v>
      </c>
      <c r="I420" s="21">
        <v>9</v>
      </c>
      <c r="J420" s="22" t="s">
        <v>1848</v>
      </c>
      <c r="K420" s="18" t="s">
        <v>1031</v>
      </c>
      <c r="L420" s="18" t="s">
        <v>205</v>
      </c>
      <c r="M420" s="23">
        <v>0</v>
      </c>
      <c r="N420" s="23">
        <v>0</v>
      </c>
      <c r="O420" s="23">
        <v>0</v>
      </c>
      <c r="P420" s="24">
        <f t="shared" si="56"/>
        <v>0</v>
      </c>
      <c r="Q420" s="23">
        <v>0</v>
      </c>
      <c r="R420" s="23">
        <v>100</v>
      </c>
      <c r="S420" s="23">
        <v>100</v>
      </c>
      <c r="T420" s="23">
        <v>0</v>
      </c>
      <c r="U420" s="23">
        <v>0</v>
      </c>
      <c r="V420" s="23">
        <v>0</v>
      </c>
      <c r="W420" s="25"/>
      <c r="X420" s="26"/>
      <c r="Y420" s="27"/>
      <c r="Z420" s="24"/>
      <c r="AA420" s="28">
        <v>2278.8000000000002</v>
      </c>
      <c r="AB420" s="28">
        <v>0</v>
      </c>
      <c r="AC420" s="25">
        <f t="shared" si="61"/>
        <v>0</v>
      </c>
      <c r="AD420" s="26">
        <f t="shared" si="62"/>
        <v>0</v>
      </c>
      <c r="AE420" s="24" t="str">
        <f t="shared" si="63"/>
        <v>0% a 34,69%</v>
      </c>
      <c r="AF420" s="23" t="str">
        <f t="shared" si="55"/>
        <v>176000082000134</v>
      </c>
      <c r="AG420" s="28">
        <v>2278.8000000000002</v>
      </c>
      <c r="AH420" s="28">
        <v>0</v>
      </c>
      <c r="AI420" s="18" t="s">
        <v>189</v>
      </c>
      <c r="AJ420" s="18" t="s">
        <v>189</v>
      </c>
      <c r="AK420" s="20" t="s">
        <v>349</v>
      </c>
      <c r="AL420" s="20" t="s">
        <v>818</v>
      </c>
      <c r="AM420" s="29">
        <v>2021</v>
      </c>
    </row>
    <row r="421" spans="1:39" s="30" customFormat="1" ht="63.75" x14ac:dyDescent="0.2">
      <c r="A421" s="20" t="s">
        <v>690</v>
      </c>
      <c r="B421" s="18" t="s">
        <v>700</v>
      </c>
      <c r="C421" s="18" t="s">
        <v>1827</v>
      </c>
      <c r="D421" s="19" t="s">
        <v>1828</v>
      </c>
      <c r="E421" s="19" t="s">
        <v>871</v>
      </c>
      <c r="F421" s="18" t="s">
        <v>1364</v>
      </c>
      <c r="G421" s="31" t="s">
        <v>1934</v>
      </c>
      <c r="H421" s="19">
        <v>1</v>
      </c>
      <c r="I421" s="21">
        <v>1</v>
      </c>
      <c r="J421" s="22" t="s">
        <v>1840</v>
      </c>
      <c r="K421" s="18" t="s">
        <v>51</v>
      </c>
      <c r="L421" s="18" t="s">
        <v>672</v>
      </c>
      <c r="M421" s="23">
        <v>0</v>
      </c>
      <c r="N421" s="23">
        <v>0</v>
      </c>
      <c r="O421" s="23">
        <v>0</v>
      </c>
      <c r="P421" s="24">
        <f t="shared" si="56"/>
        <v>0</v>
      </c>
      <c r="Q421" s="23">
        <v>0</v>
      </c>
      <c r="R421" s="23">
        <v>0</v>
      </c>
      <c r="S421" s="23">
        <v>0</v>
      </c>
      <c r="T421" s="23">
        <v>0</v>
      </c>
      <c r="U421" s="23">
        <v>0</v>
      </c>
      <c r="V421" s="23">
        <v>0</v>
      </c>
      <c r="W421" s="25"/>
      <c r="X421" s="26"/>
      <c r="Y421" s="27"/>
      <c r="Z421" s="24"/>
      <c r="AA421" s="28">
        <v>121875.2</v>
      </c>
      <c r="AB421" s="28">
        <v>0</v>
      </c>
      <c r="AC421" s="25">
        <f t="shared" si="61"/>
        <v>0</v>
      </c>
      <c r="AD421" s="26">
        <f t="shared" si="62"/>
        <v>0</v>
      </c>
      <c r="AE421" s="24" t="str">
        <f t="shared" si="63"/>
        <v>0% a 34,69%</v>
      </c>
      <c r="AF421" s="23" t="str">
        <f t="shared" si="55"/>
        <v>176000104000129</v>
      </c>
      <c r="AG421" s="28">
        <v>121875.2</v>
      </c>
      <c r="AH421" s="28">
        <v>0</v>
      </c>
      <c r="AI421" s="18" t="s">
        <v>1185</v>
      </c>
      <c r="AJ421" s="18" t="s">
        <v>1239</v>
      </c>
      <c r="AK421" s="20" t="s">
        <v>1456</v>
      </c>
      <c r="AL421" s="20" t="s">
        <v>1456</v>
      </c>
      <c r="AM421" s="29">
        <v>2021</v>
      </c>
    </row>
    <row r="422" spans="1:39" s="30" customFormat="1" ht="89.25" x14ac:dyDescent="0.2">
      <c r="A422" s="20" t="s">
        <v>777</v>
      </c>
      <c r="B422" s="18" t="s">
        <v>1881</v>
      </c>
      <c r="C422" s="18" t="s">
        <v>1943</v>
      </c>
      <c r="D422" s="19" t="s">
        <v>1828</v>
      </c>
      <c r="E422" s="19" t="s">
        <v>25</v>
      </c>
      <c r="F422" s="18" t="s">
        <v>1296</v>
      </c>
      <c r="G422" s="31" t="s">
        <v>1934</v>
      </c>
      <c r="H422" s="19">
        <v>1</v>
      </c>
      <c r="I422" s="21">
        <v>3</v>
      </c>
      <c r="J422" s="22" t="s">
        <v>1842</v>
      </c>
      <c r="K422" s="18" t="s">
        <v>1202</v>
      </c>
      <c r="L422" s="18" t="s">
        <v>205</v>
      </c>
      <c r="M422" s="23">
        <v>78</v>
      </c>
      <c r="N422" s="23">
        <v>0</v>
      </c>
      <c r="O422" s="23">
        <v>37</v>
      </c>
      <c r="P422" s="24">
        <f t="shared" si="56"/>
        <v>37</v>
      </c>
      <c r="Q422" s="23">
        <v>32</v>
      </c>
      <c r="R422" s="23">
        <v>31</v>
      </c>
      <c r="S422" s="23">
        <v>100</v>
      </c>
      <c r="T422" s="23">
        <v>0</v>
      </c>
      <c r="U422" s="23">
        <v>13.45</v>
      </c>
      <c r="V422" s="23">
        <v>13.45</v>
      </c>
      <c r="W422" s="25">
        <f t="shared" si="57"/>
        <v>0.36351351351351352</v>
      </c>
      <c r="X422" s="26">
        <f t="shared" si="58"/>
        <v>0.36351351351351352</v>
      </c>
      <c r="Y422" s="27">
        <f t="shared" si="59"/>
        <v>0.36351351351351352</v>
      </c>
      <c r="Z422" s="24" t="str">
        <f t="shared" si="60"/>
        <v>0% a 69,99%</v>
      </c>
      <c r="AA422" s="28">
        <v>8168.96</v>
      </c>
      <c r="AB422" s="28">
        <v>1098.74</v>
      </c>
      <c r="AC422" s="25">
        <f t="shared" si="61"/>
        <v>0.13450182152930115</v>
      </c>
      <c r="AD422" s="26">
        <f t="shared" si="62"/>
        <v>0.13450182152930115</v>
      </c>
      <c r="AE422" s="24" t="str">
        <f t="shared" si="63"/>
        <v>0% a 34,69%</v>
      </c>
      <c r="AF422" s="23" t="str">
        <f t="shared" si="55"/>
        <v>176819286000154</v>
      </c>
      <c r="AG422" s="28">
        <v>8168.96</v>
      </c>
      <c r="AH422" s="28">
        <v>1098.74</v>
      </c>
      <c r="AI422" s="18" t="s">
        <v>1040</v>
      </c>
      <c r="AJ422" s="18" t="s">
        <v>942</v>
      </c>
      <c r="AK422" s="20" t="s">
        <v>342</v>
      </c>
      <c r="AL422" s="20" t="s">
        <v>905</v>
      </c>
      <c r="AM422" s="29">
        <v>2021</v>
      </c>
    </row>
    <row r="423" spans="1:39" s="30" customFormat="1" ht="51" x14ac:dyDescent="0.2">
      <c r="A423" s="20" t="s">
        <v>400</v>
      </c>
      <c r="B423" s="18" t="s">
        <v>1885</v>
      </c>
      <c r="C423" s="18" t="s">
        <v>1943</v>
      </c>
      <c r="D423" s="19" t="s">
        <v>1836</v>
      </c>
      <c r="E423" s="19" t="s">
        <v>734</v>
      </c>
      <c r="F423" s="18" t="s">
        <v>989</v>
      </c>
      <c r="G423" s="31" t="s">
        <v>1934</v>
      </c>
      <c r="H423" s="19">
        <v>1</v>
      </c>
      <c r="I423" s="21">
        <v>1</v>
      </c>
      <c r="J423" s="22" t="s">
        <v>1840</v>
      </c>
      <c r="K423" s="31" t="s">
        <v>1931</v>
      </c>
      <c r="L423" s="18" t="s">
        <v>205</v>
      </c>
      <c r="M423" s="23">
        <v>100</v>
      </c>
      <c r="N423" s="23">
        <v>0</v>
      </c>
      <c r="O423" s="23">
        <v>0</v>
      </c>
      <c r="P423" s="24">
        <f t="shared" si="56"/>
        <v>0</v>
      </c>
      <c r="Q423" s="23">
        <v>0</v>
      </c>
      <c r="R423" s="23">
        <v>0</v>
      </c>
      <c r="S423" s="23">
        <v>0</v>
      </c>
      <c r="T423" s="23">
        <v>0</v>
      </c>
      <c r="U423" s="23">
        <v>0</v>
      </c>
      <c r="V423" s="23">
        <v>0</v>
      </c>
      <c r="W423" s="25"/>
      <c r="X423" s="26"/>
      <c r="Y423" s="27"/>
      <c r="Z423" s="24"/>
      <c r="AA423" s="28">
        <v>6241293.4699999997</v>
      </c>
      <c r="AB423" s="28">
        <v>0</v>
      </c>
      <c r="AC423" s="25">
        <f t="shared" si="61"/>
        <v>0</v>
      </c>
      <c r="AD423" s="26">
        <f t="shared" si="62"/>
        <v>0</v>
      </c>
      <c r="AE423" s="24" t="str">
        <f t="shared" si="63"/>
        <v>0% a 34,69%</v>
      </c>
      <c r="AF423" s="23" t="str">
        <f t="shared" si="55"/>
        <v>166001870000123</v>
      </c>
      <c r="AG423" s="28"/>
      <c r="AH423" s="28"/>
      <c r="AI423" s="18" t="s">
        <v>598</v>
      </c>
      <c r="AJ423" s="18" t="s">
        <v>953</v>
      </c>
      <c r="AK423" s="20" t="s">
        <v>1201</v>
      </c>
      <c r="AL423" s="20" t="s">
        <v>968</v>
      </c>
      <c r="AM423" s="29">
        <v>2021</v>
      </c>
    </row>
    <row r="424" spans="1:39" s="30" customFormat="1" ht="51" x14ac:dyDescent="0.2">
      <c r="A424" s="20" t="s">
        <v>1664</v>
      </c>
      <c r="B424" s="18" t="s">
        <v>290</v>
      </c>
      <c r="C424" s="18" t="s">
        <v>1832</v>
      </c>
      <c r="D424" s="19" t="s">
        <v>1828</v>
      </c>
      <c r="E424" s="19" t="s">
        <v>1591</v>
      </c>
      <c r="F424" s="18" t="s">
        <v>689</v>
      </c>
      <c r="G424" s="31" t="s">
        <v>1934</v>
      </c>
      <c r="H424" s="19">
        <v>2</v>
      </c>
      <c r="I424" s="21">
        <v>4</v>
      </c>
      <c r="J424" s="22" t="s">
        <v>1843</v>
      </c>
      <c r="K424" s="18" t="s">
        <v>51</v>
      </c>
      <c r="L424" s="18" t="s">
        <v>672</v>
      </c>
      <c r="M424" s="23">
        <v>0</v>
      </c>
      <c r="N424" s="23">
        <v>0</v>
      </c>
      <c r="O424" s="23">
        <v>0</v>
      </c>
      <c r="P424" s="24">
        <f t="shared" si="56"/>
        <v>0</v>
      </c>
      <c r="Q424" s="23">
        <v>0</v>
      </c>
      <c r="R424" s="23">
        <v>0</v>
      </c>
      <c r="S424" s="23">
        <v>0</v>
      </c>
      <c r="T424" s="23">
        <v>0</v>
      </c>
      <c r="U424" s="23">
        <v>0</v>
      </c>
      <c r="V424" s="23">
        <v>0</v>
      </c>
      <c r="W424" s="25"/>
      <c r="X424" s="26"/>
      <c r="Y424" s="27"/>
      <c r="Z424" s="24"/>
      <c r="AA424" s="28">
        <v>3733.33</v>
      </c>
      <c r="AB424" s="28">
        <v>0</v>
      </c>
      <c r="AC424" s="25">
        <f t="shared" si="61"/>
        <v>0</v>
      </c>
      <c r="AD424" s="26">
        <f t="shared" si="62"/>
        <v>0</v>
      </c>
      <c r="AE424" s="24" t="str">
        <f t="shared" si="63"/>
        <v>0% a 34,69%</v>
      </c>
      <c r="AF424" s="23" t="str">
        <f t="shared" si="55"/>
        <v>176000244000120</v>
      </c>
      <c r="AG424" s="28">
        <v>3733.33</v>
      </c>
      <c r="AH424" s="28">
        <v>0</v>
      </c>
      <c r="AI424" s="18" t="s">
        <v>401</v>
      </c>
      <c r="AJ424" s="18" t="s">
        <v>401</v>
      </c>
      <c r="AK424" s="20" t="s">
        <v>1944</v>
      </c>
      <c r="AL424" s="20" t="s">
        <v>1945</v>
      </c>
      <c r="AM424" s="29">
        <v>2021</v>
      </c>
    </row>
    <row r="425" spans="1:39" x14ac:dyDescent="0.2">
      <c r="AA425" s="8">
        <f>SUM(AA9:AA424)</f>
        <v>11252747971.099987</v>
      </c>
      <c r="AB425" s="8">
        <f>SUM(AB9:AB424)</f>
        <v>5275284775.7800045</v>
      </c>
      <c r="AC425" s="17"/>
      <c r="AD425" s="17"/>
      <c r="AE425" s="17"/>
      <c r="AG425" s="8">
        <f>SUBTOTAL(109,AG9:AG424)</f>
        <v>11252747971.099991</v>
      </c>
      <c r="AH425" s="8">
        <f>SUBTOTAL(109,AH9:AH424)</f>
        <v>5275284775.7800055</v>
      </c>
    </row>
    <row r="427" spans="1:39" ht="15.75" x14ac:dyDescent="0.25">
      <c r="A427" s="5" t="s">
        <v>1935</v>
      </c>
      <c r="T427" s="36" t="s">
        <v>1942</v>
      </c>
      <c r="AB427" s="37" t="s">
        <v>1941</v>
      </c>
      <c r="AG427" s="38"/>
    </row>
    <row r="428" spans="1:39" ht="22.5" customHeight="1" x14ac:dyDescent="0.25">
      <c r="A428" s="5" t="s">
        <v>1936</v>
      </c>
      <c r="AB428" s="34"/>
      <c r="AC428" s="35"/>
      <c r="AD428" s="35"/>
      <c r="AE428" s="35"/>
      <c r="AF428" s="35"/>
    </row>
    <row r="430" spans="1:39" x14ac:dyDescent="0.2">
      <c r="A430" s="33" t="s">
        <v>1937</v>
      </c>
    </row>
    <row r="432" spans="1:39" ht="32.25" customHeight="1" x14ac:dyDescent="0.2">
      <c r="A432" s="40" t="s">
        <v>1938</v>
      </c>
      <c r="B432" s="40"/>
      <c r="C432" s="40"/>
      <c r="D432" s="40"/>
      <c r="E432" s="40"/>
      <c r="F432" s="40"/>
      <c r="G432" s="40"/>
      <c r="H432" s="40"/>
      <c r="I432" s="40"/>
      <c r="J432" s="40"/>
      <c r="K432" s="40"/>
      <c r="L432" s="40"/>
      <c r="M432" s="40"/>
      <c r="N432" s="40"/>
      <c r="O432" s="40"/>
      <c r="P432" s="40"/>
      <c r="Q432" s="40"/>
      <c r="R432" s="40"/>
      <c r="S432" s="32"/>
      <c r="T432" s="32"/>
      <c r="U432" s="32"/>
      <c r="V432" s="32"/>
    </row>
    <row r="433" spans="1:18" ht="27" customHeight="1" x14ac:dyDescent="0.2">
      <c r="A433" s="39" t="s">
        <v>1939</v>
      </c>
      <c r="B433" s="39"/>
      <c r="C433" s="39"/>
      <c r="D433" s="39"/>
      <c r="E433" s="39"/>
      <c r="F433" s="39"/>
      <c r="G433" s="39"/>
      <c r="H433" s="39"/>
      <c r="I433" s="39"/>
      <c r="J433" s="39"/>
      <c r="K433" s="39"/>
      <c r="L433" s="39"/>
      <c r="M433" s="39"/>
      <c r="N433" s="39"/>
      <c r="O433" s="39"/>
      <c r="P433" s="39"/>
      <c r="Q433" s="39"/>
      <c r="R433" s="39"/>
    </row>
    <row r="434" spans="1:18" ht="22.5" customHeight="1" x14ac:dyDescent="0.2">
      <c r="A434" s="40" t="s">
        <v>1940</v>
      </c>
      <c r="B434" s="40"/>
      <c r="C434" s="40"/>
      <c r="D434" s="40"/>
      <c r="E434" s="40"/>
      <c r="F434" s="40"/>
      <c r="G434" s="40"/>
      <c r="H434" s="40"/>
      <c r="I434" s="40"/>
      <c r="J434" s="40"/>
      <c r="K434" s="40"/>
      <c r="L434" s="40"/>
      <c r="M434" s="40"/>
      <c r="N434" s="40"/>
      <c r="O434" s="40"/>
      <c r="P434" s="40"/>
      <c r="Q434" s="40"/>
      <c r="R434" s="40"/>
    </row>
    <row r="435" spans="1:18" ht="77.25" customHeight="1" x14ac:dyDescent="0.2">
      <c r="A435" s="39" t="s">
        <v>1946</v>
      </c>
      <c r="B435" s="40"/>
      <c r="C435" s="40"/>
      <c r="D435" s="40"/>
      <c r="E435" s="40"/>
      <c r="F435" s="40"/>
      <c r="G435" s="40"/>
      <c r="H435" s="40"/>
      <c r="I435" s="40"/>
      <c r="J435" s="40"/>
      <c r="K435" s="40"/>
      <c r="L435" s="40"/>
      <c r="M435" s="40"/>
      <c r="N435" s="40"/>
      <c r="O435" s="40"/>
      <c r="P435" s="40"/>
      <c r="Q435" s="40"/>
      <c r="R435" s="40"/>
    </row>
  </sheetData>
  <autoFilter ref="A8:AM424" xr:uid="{00000000-0009-0000-0000-000002000000}"/>
  <mergeCells count="5">
    <mergeCell ref="A435:R435"/>
    <mergeCell ref="A1:AM6"/>
    <mergeCell ref="A432:R432"/>
    <mergeCell ref="A433:R433"/>
    <mergeCell ref="A434:R434"/>
  </mergeCells>
  <conditionalFormatting sqref="Z9:Z424">
    <cfRule type="iconSet" priority="4">
      <iconSet>
        <cfvo type="percent" val="0"/>
        <cfvo type="percent" val="70"/>
        <cfvo type="percent" val="85"/>
      </iconSet>
    </cfRule>
  </conditionalFormatting>
  <conditionalFormatting sqref="W9:W424">
    <cfRule type="iconSet" priority="5">
      <iconSet showValue="0">
        <cfvo type="percent" val="0"/>
        <cfvo type="num" val="0.7"/>
        <cfvo type="num" val="0.85"/>
      </iconSet>
    </cfRule>
  </conditionalFormatting>
  <conditionalFormatting sqref="AC9:AC424">
    <cfRule type="iconSet" priority="6">
      <iconSet showValue="0">
        <cfvo type="percent" val="0"/>
        <cfvo type="num" val="0.34699999999999998"/>
        <cfvo type="num" val="0.42199999999999999"/>
      </iconSet>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Administración Central</vt:lpstr>
      <vt:lpstr>Universidades</vt:lpstr>
      <vt:lpstr>Base_Programas_GP</vt:lpstr>
    </vt:vector>
  </TitlesOfParts>
  <Company>Axolot Data XLSReadWriteII 4.00.65</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Franklin René Chiguano Guaynilla</dc:creator>
  <cp:lastModifiedBy>PERSONAL</cp:lastModifiedBy>
  <dcterms:created xsi:type="dcterms:W3CDTF">2021-08-04T08:10:28Z</dcterms:created>
  <dcterms:modified xsi:type="dcterms:W3CDTF">2021-09-02T20:44:15Z</dcterms:modified>
</cp:coreProperties>
</file>