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ABY\Desktop\FINANCIAMIENTO PÚBLICO\ESTADISTICAS-2021\DEUDA PÚBLICA\2021\"/>
    </mc:Choice>
  </mc:AlternateContent>
  <bookViews>
    <workbookView xWindow="8130" yWindow="-60" windowWidth="11280" windowHeight="10410" tabRatio="741" firstSheet="6" activeTab="9"/>
  </bookViews>
  <sheets>
    <sheet name="SALDOS Y MOVIMIENTOS EX 2020" sheetId="77" r:id="rId1"/>
    <sheet name="SALDOS Y MOVIMIENTOS IN 2020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2020'!$A$5:$O$166</definedName>
    <definedName name="_xlnm._FilterDatabase" localSheetId="1" hidden="1">'SALDOS Y MOVIMIENTOS IN 2020'!$A$4:$P$17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67" i="89"/>
  <c r="O67" i="89"/>
  <c r="N67" i="89"/>
  <c r="M67" i="89"/>
  <c r="L67" i="89"/>
  <c r="K67" i="89"/>
  <c r="J67" i="89"/>
  <c r="I67" i="89"/>
  <c r="H67" i="89"/>
  <c r="Q67" i="89" s="1"/>
  <c r="F67" i="89"/>
  <c r="E67" i="89"/>
  <c r="D67" i="89"/>
  <c r="C67" i="89"/>
  <c r="G67" i="89" s="1"/>
  <c r="B67" i="89"/>
  <c r="P64" i="89"/>
  <c r="O64" i="89"/>
  <c r="N64" i="89"/>
  <c r="N56" i="89" s="1"/>
  <c r="M64" i="89"/>
  <c r="L64" i="89"/>
  <c r="K64" i="89"/>
  <c r="J64" i="89"/>
  <c r="J56" i="89" s="1"/>
  <c r="I64" i="89"/>
  <c r="H64" i="89"/>
  <c r="Q64" i="89" s="1"/>
  <c r="F64" i="89"/>
  <c r="E64" i="89"/>
  <c r="D64" i="89"/>
  <c r="D56" i="89" s="1"/>
  <c r="C64" i="89"/>
  <c r="G64" i="89" s="1"/>
  <c r="B64" i="89" s="1"/>
  <c r="P61" i="89"/>
  <c r="O61" i="89"/>
  <c r="N61" i="89"/>
  <c r="M61" i="89"/>
  <c r="L61" i="89"/>
  <c r="K61" i="89"/>
  <c r="J61" i="89"/>
  <c r="I61" i="89"/>
  <c r="H61" i="89"/>
  <c r="Q61" i="89" s="1"/>
  <c r="F61" i="89"/>
  <c r="E61" i="89"/>
  <c r="D61" i="89"/>
  <c r="C61" i="89"/>
  <c r="P57" i="89"/>
  <c r="O57" i="89"/>
  <c r="N57" i="89"/>
  <c r="M57" i="89"/>
  <c r="L57" i="89"/>
  <c r="K57" i="89"/>
  <c r="J57" i="89"/>
  <c r="I57" i="89"/>
  <c r="H57" i="89"/>
  <c r="Q57" i="89" s="1"/>
  <c r="F57" i="89"/>
  <c r="E57" i="89"/>
  <c r="D57" i="89"/>
  <c r="C57" i="89"/>
  <c r="G57" i="89" s="1"/>
  <c r="B57" i="89" s="1"/>
  <c r="P56" i="89"/>
  <c r="O56" i="89"/>
  <c r="M56" i="89"/>
  <c r="L56" i="89"/>
  <c r="K56" i="89"/>
  <c r="I56" i="89"/>
  <c r="H56" i="89"/>
  <c r="E56" i="89"/>
  <c r="P54" i="89"/>
  <c r="O54" i="89"/>
  <c r="N54" i="89"/>
  <c r="M54" i="89"/>
  <c r="L54" i="89"/>
  <c r="K54" i="89"/>
  <c r="J54" i="89"/>
  <c r="I54" i="89"/>
  <c r="H54" i="89"/>
  <c r="Q54" i="89" s="1"/>
  <c r="F54" i="89"/>
  <c r="E54" i="89"/>
  <c r="D54" i="89"/>
  <c r="C54" i="89"/>
  <c r="G54" i="89" s="1"/>
  <c r="B54" i="89" s="1"/>
  <c r="P51" i="89"/>
  <c r="O51" i="89"/>
  <c r="N51" i="89"/>
  <c r="M51" i="89"/>
  <c r="L51" i="89"/>
  <c r="K51" i="89"/>
  <c r="J51" i="89"/>
  <c r="I51" i="89"/>
  <c r="H51" i="89"/>
  <c r="Q51" i="89" s="1"/>
  <c r="F51" i="89"/>
  <c r="E51" i="89"/>
  <c r="D51" i="89"/>
  <c r="C51" i="89"/>
  <c r="G51" i="89" s="1"/>
  <c r="B51" i="89" s="1"/>
  <c r="Q49" i="89"/>
  <c r="P49" i="89"/>
  <c r="O49" i="89"/>
  <c r="N49" i="89"/>
  <c r="M49" i="89"/>
  <c r="L49" i="89"/>
  <c r="K49" i="89"/>
  <c r="J49" i="89"/>
  <c r="I49" i="89"/>
  <c r="H49" i="89"/>
  <c r="F49" i="89"/>
  <c r="G49" i="89" s="1"/>
  <c r="B49" i="89" s="1"/>
  <c r="E49" i="89"/>
  <c r="D49" i="89"/>
  <c r="C49" i="89"/>
  <c r="Q17" i="89"/>
  <c r="P17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N14" i="89"/>
  <c r="M14" i="89"/>
  <c r="L14" i="89"/>
  <c r="K14" i="89"/>
  <c r="J14" i="89"/>
  <c r="I14" i="89"/>
  <c r="H14" i="89"/>
  <c r="F14" i="89"/>
  <c r="E14" i="89"/>
  <c r="D14" i="89"/>
  <c r="C14" i="89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P7" i="89"/>
  <c r="M7" i="89"/>
  <c r="L7" i="89"/>
  <c r="I7" i="89"/>
  <c r="H7" i="89"/>
  <c r="E7" i="89"/>
  <c r="D7" i="89"/>
  <c r="C7" i="89"/>
  <c r="B23" i="114"/>
  <c r="C23" i="114" s="1"/>
  <c r="B22" i="114"/>
  <c r="C22" i="114" s="1"/>
  <c r="B18" i="114"/>
  <c r="D31" i="85"/>
  <c r="C31" i="85"/>
  <c r="C32" i="85" s="1"/>
  <c r="B31" i="85"/>
  <c r="B32" i="85" s="1"/>
  <c r="D25" i="85"/>
  <c r="C25" i="85"/>
  <c r="B25" i="85"/>
  <c r="F13" i="81"/>
  <c r="G13" i="81" s="1"/>
  <c r="F6" i="81"/>
  <c r="G6" i="81" s="1"/>
  <c r="F56" i="89" l="1"/>
  <c r="G56" i="89" s="1"/>
  <c r="C56" i="89"/>
  <c r="G61" i="89"/>
  <c r="B61" i="89" s="1"/>
  <c r="Q56" i="89"/>
  <c r="Q7" i="89"/>
  <c r="J7" i="89"/>
  <c r="N7" i="89"/>
  <c r="K7" i="89"/>
  <c r="O7" i="89"/>
  <c r="F7" i="89"/>
  <c r="G14" i="89"/>
  <c r="B14" i="89" s="1"/>
  <c r="B8" i="89"/>
  <c r="G7" i="89"/>
  <c r="B7" i="89" s="1"/>
  <c r="C18" i="114"/>
  <c r="E31" i="85"/>
  <c r="D32" i="85"/>
  <c r="E32" i="85" s="1"/>
  <c r="E25" i="85"/>
  <c r="M21" i="105"/>
  <c r="K21" i="105"/>
  <c r="L21" i="105"/>
  <c r="B56" i="89" l="1"/>
  <c r="N21" i="105"/>
  <c r="O169" i="77" l="1"/>
  <c r="K169" i="77" l="1"/>
  <c r="J169" i="77"/>
  <c r="N169" i="77"/>
  <c r="I169" i="77"/>
  <c r="M169" i="77" l="1"/>
  <c r="L169" i="77"/>
</calcChain>
</file>

<file path=xl/sharedStrings.xml><?xml version="1.0" encoding="utf-8"?>
<sst xmlns="http://schemas.openxmlformats.org/spreadsheetml/2006/main" count="980" uniqueCount="354">
  <si>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</si>
  <si>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</si>
  <si>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</si>
  <si>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</si>
  <si>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</si>
  <si>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</si>
  <si>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</si>
  <si>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</si>
  <si>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</si>
  <si>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</si>
  <si>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</si>
  <si>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</si>
  <si>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</si>
  <si>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BANCO CENTRAL DEL ECUADOR</t>
  </si>
  <si>
    <t>Nota 4: Las cifras presentadas son de carácter preliminar sujetas a actualización.</t>
  </si>
  <si>
    <t>INDICADOR RELACIÓN DE LA DEUDA PÚBLICA AGREGADA DEL SECTOR PÚBLICO TOTAL CON EL PIB 2021</t>
  </si>
  <si>
    <t>INDICADOR RELACIÓN DE LA DEUDA PÚBLICA CONSOLIDADA DEL SECTOR PÚBLICO TOTAL CON EL PIB 2021</t>
  </si>
  <si>
    <t>Nota 2: La relación 2021 se establece con un PIB de USD 100.815,6 millones, según última previsión de cifras del BCE.</t>
  </si>
  <si>
    <t>BASE DE DATOS DE SALDOS Y MOVIMIENTOS DE LA DEUDA EXTERNA</t>
  </si>
  <si>
    <t>PERIODO ENERO 2021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</si>
  <si>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</si>
  <si>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</si>
  <si>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</si>
  <si>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</si>
  <si>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</si>
  <si>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</si>
  <si>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</si>
  <si>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</si>
  <si>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</si>
  <si>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SALDO AL MES ANTERIOR</t>
  </si>
  <si>
    <t>DESEMBOLSOS</t>
  </si>
  <si>
    <t>AMORTIZACIONES</t>
  </si>
  <si>
    <t>INTERÉS Y COMISIONES</t>
  </si>
  <si>
    <t>AJUSTES CAMBIARIOS</t>
  </si>
  <si>
    <t>SALDO DEL MES</t>
  </si>
  <si>
    <t>CONDONACIONES DE INTERESES</t>
  </si>
  <si>
    <t>PROVEEDORES</t>
  </si>
  <si>
    <t xml:space="preserve">PROVEEDORES </t>
  </si>
  <si>
    <t>GOBIERNO CENTRAL</t>
  </si>
  <si>
    <t>EP PETROECUADOR</t>
  </si>
  <si>
    <t>DMQ</t>
  </si>
  <si>
    <t>IESS</t>
  </si>
  <si>
    <t>TAME</t>
  </si>
  <si>
    <t>BANCOS</t>
  </si>
  <si>
    <t xml:space="preserve">BANCOS </t>
  </si>
  <si>
    <t>ARMADA NAC.</t>
  </si>
  <si>
    <t>CFN</t>
  </si>
  <si>
    <t>CON. PROV. PICHINCHA</t>
  </si>
  <si>
    <t>MUN. MACHALA</t>
  </si>
  <si>
    <t>EMAPA-G</t>
  </si>
  <si>
    <t>GOBIERNOS</t>
  </si>
  <si>
    <t xml:space="preserve">GOBIERNOS </t>
  </si>
  <si>
    <t>CON. PROV. MANABÍ</t>
  </si>
  <si>
    <t>BNF</t>
  </si>
  <si>
    <t>CELEC EP</t>
  </si>
  <si>
    <t>EEQ</t>
  </si>
  <si>
    <t>BANCO CENTRAL EC.</t>
  </si>
  <si>
    <t>MUN. LOJA</t>
  </si>
  <si>
    <t>MUN. BABAHOYO</t>
  </si>
  <si>
    <t>BANCO DEL ESTADO</t>
  </si>
  <si>
    <t>HIDROTOAPI E.P.</t>
  </si>
  <si>
    <t>MUN. SANTO DOMINGO</t>
  </si>
  <si>
    <t>MUN. GUAYAQUIL</t>
  </si>
  <si>
    <t>EMAAP-Q</t>
  </si>
  <si>
    <t>EMAPA STO.DOMINGO</t>
  </si>
  <si>
    <t>CON. PROV. TUNGURAHU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</si>
  <si>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</si>
  <si>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</si>
  <si>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</si>
  <si>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</si>
  <si>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</si>
  <si>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</si>
  <si>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</si>
  <si>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</si>
  <si>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</si>
  <si>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</si>
  <si>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MUN. PORTOVIEJO</t>
  </si>
  <si>
    <t>CONAFIPS</t>
  </si>
  <si>
    <t>ETAPA  EP CUENCA</t>
  </si>
  <si>
    <t>INIAP</t>
  </si>
  <si>
    <t>ESPOL</t>
  </si>
  <si>
    <t>MUN. CUENCA</t>
  </si>
  <si>
    <t>CON. PROV. CHIMBORAZ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</si>
  <si>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</si>
  <si>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</si>
  <si>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</si>
  <si>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</si>
  <si>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</si>
  <si>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</si>
  <si>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</si>
  <si>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</si>
  <si>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</si>
  <si>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</si>
  <si>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</si>
  <si>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EMELMANABI</t>
  </si>
  <si>
    <t>EMELORO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</si>
  <si>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</si>
  <si>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</si>
  <si>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</si>
  <si>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</si>
  <si>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</si>
  <si>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</si>
  <si>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</si>
  <si>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</si>
  <si>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</si>
  <si>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</si>
  <si>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BEV</t>
  </si>
  <si>
    <t>CLUB DE PARIS VIII</t>
  </si>
  <si>
    <t>BONOS SOBERANOS 2016-2022</t>
  </si>
  <si>
    <t>BONOS SOBERANOS 2016-2026</t>
  </si>
  <si>
    <t>BONOS PETROAMAZONAS</t>
  </si>
  <si>
    <t>PETROAMAZONAS EP</t>
  </si>
  <si>
    <t>BONOS SOBERANOS 2017-2023/2027</t>
  </si>
  <si>
    <t>BONOS SOBERANOS 2017-2027jun</t>
  </si>
  <si>
    <t>BONOS SOBERANOS 2017-2027oct</t>
  </si>
  <si>
    <t>PETROAMAZONAS EP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</si>
  <si>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</si>
  <si>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</si>
  <si>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</si>
  <si>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</si>
  <si>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</si>
  <si>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BONOS PDI 2030</t>
  </si>
  <si>
    <t>NUEVO BONO S. 2040 1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</si>
  <si>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</si>
  <si>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</si>
  <si>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</si>
  <si>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</si>
  <si>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</si>
  <si>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</si>
  <si>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</si>
  <si>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</si>
  <si>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</si>
  <si>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</si>
  <si>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NUEVO BONO SOB 2030</t>
  </si>
  <si>
    <t>NUEVO BONO SOB 2035</t>
  </si>
  <si>
    <t>PASIVOS POR DERECHOS CONTRACTUALES INTANGIBLES</t>
  </si>
  <si>
    <t xml:space="preserve">PASIVOS POR DERECHOS CONTRACTUALES INTANGIBLES </t>
  </si>
  <si>
    <t>PETROAMAZONAS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</si>
  <si>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</si>
  <si>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</si>
  <si>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</si>
  <si>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</si>
  <si>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</si>
  <si>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</si>
  <si>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</si>
  <si>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</si>
  <si>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</si>
  <si>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BANCO CENTRAL</t>
  </si>
  <si>
    <t>Deg's emisión especial 2009 (Asignación MEF y BCE)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</si>
  <si>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</si>
  <si>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</si>
  <si>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</si>
  <si>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</si>
  <si>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</si>
  <si>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</si>
  <si>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</si>
  <si>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</si>
  <si>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</si>
  <si>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</si>
  <si>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</si>
  <si>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</si>
  <si>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</si>
  <si>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</si>
  <si>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</si>
  <si>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PASIVOS CONTINGENTES</t>
  </si>
  <si>
    <t>PERIODO CON CORTE ENERO 2021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</si>
  <si>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</si>
  <si>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</si>
  <si>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</si>
  <si>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</si>
  <si>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</si>
  <si>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</si>
  <si>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DE DERIVADOS CON GS</t>
  </si>
  <si>
    <t>PASIVOS CONTINGENTES POR GARANTÍA SOBERANA</t>
  </si>
  <si>
    <t>TOTAL</t>
  </si>
  <si>
    <t xml:space="preserve">NOTAS:  </t>
  </si>
  <si>
    <t>Nota 1: Desde el punto de vista economico las cifras constituyen contigencias, de ninguna forma en lo legal constituyen aceptación alguna del monto.</t>
  </si>
  <si>
    <t>Nota 2: Los pasivos contingentes en el mes de abril se redujeron en 2.410,5 millones debido a que la República del Ecuador pre-cancelo las operaciones REPO con GS, CS e ICBS.</t>
  </si>
  <si>
    <t>Nota 3: Los pasivos contingentes que correspondieron a bonos soberanos emitidos en garantía de la operación de crédito con GSI, en el mes de junio se redujeron en</t>
  </si>
  <si>
    <t>USD 606,0 millones debido a la Cesión de Crédito emitida el 19 de junio de 2020, a favor del BCE.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</si>
  <si>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</si>
  <si>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</si>
  <si>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</si>
  <si>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</si>
  <si>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</t>
  </si>
  <si>
    <t xml:space="preserve">PASIVOS CORRIENTES PETROECUADOR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</si>
  <si>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</si>
  <si>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</si>
  <si>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petroleros, tiene un saldo  correspondiente al mes de diciembre de 2020</t>
  </si>
  <si>
    <t>acorde al Oficio Nro. MERNNR-VH-2021-0086-OF  del 21 de febrero de 2021, remitida por el Ministerio de Energía y Recursos Naturales no renovables.</t>
  </si>
  <si>
    <t>Nota 3: Pasivos Corrientes PETROECUADOR EP. La información enviada con corte al 31-enero-2021 corresponde únicamente a la Gerencia de Exploración y Producción de EP PETROECUADOR – EX PETROAMAZONAS.</t>
  </si>
  <si>
    <t xml:space="preserve"> CONTRATO </t>
  </si>
  <si>
    <t xml:space="preserve"> PRODUCTO </t>
  </si>
  <si>
    <t xml:space="preserve"> MONTO CONTRATADO PARA EL ANTICIPO </t>
  </si>
  <si>
    <t>SALDO AL 01 DE ENERO 2021</t>
  </si>
  <si>
    <t xml:space="preserve"> DESEMBOLSOS </t>
  </si>
  <si>
    <t xml:space="preserve"> AMORTIZACIONES </t>
  </si>
  <si>
    <t>SALDO  AL 31 DE ENERO 2021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</si>
  <si>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</si>
  <si>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</si>
  <si>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</si>
  <si>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</si>
  <si>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</si>
  <si>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</si>
  <si>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31 enero 2021 y movimientos corresponden al periodo enero 2021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</si>
  <si>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</si>
  <si>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</si>
  <si>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</si>
  <si>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</si>
  <si>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</si>
  <si>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</si>
  <si>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</si>
  <si>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</si>
  <si>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</si>
  <si>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</si>
  <si>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</si>
  <si>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</si>
  <si>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</si>
  <si>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</si>
  <si>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</si>
  <si>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</si>
  <si>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</si>
  <si>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ACREEDOR</t>
  </si>
  <si>
    <t>SALDO ADEUDADO AL 31 DE ENERO 2021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</si>
  <si>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</si>
  <si>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</si>
  <si>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</si>
  <si>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</si>
  <si>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</si>
  <si>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</si>
  <si>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</si>
  <si>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</si>
  <si>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</si>
  <si>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</si>
  <si>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</si>
  <si>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</si>
  <si>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</si>
  <si>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</si>
  <si>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</si>
  <si>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</si>
  <si>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</si>
  <si>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</si>
  <si>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</si>
  <si>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</si>
  <si>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</si>
  <si>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</si>
  <si>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</si>
  <si>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</si>
  <si>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</si>
  <si>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</si>
  <si>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</si>
  <si>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</si>
  <si>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</si>
  <si>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</si>
  <si>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</si>
  <si>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</si>
  <si>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2017 - 2023/2027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</si>
  <si>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</si>
  <si>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</si>
  <si>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</si>
  <si>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</si>
  <si>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</si>
  <si>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</si>
  <si>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</si>
  <si>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</si>
  <si>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    BONOS PDI 2030</t>
  </si>
  <si>
    <t xml:space="preserve">           NUEVO BONO S. 2040 1</t>
  </si>
  <si>
    <t xml:space="preserve">           NUEVO BONO SOB 2030</t>
  </si>
  <si>
    <t xml:space="preserve">           NUEVO BONO SOB 2035</t>
  </si>
  <si>
    <t xml:space="preserve">           BONOS 2022</t>
  </si>
  <si>
    <t xml:space="preserve">           BONOS 2023</t>
  </si>
  <si>
    <t xml:space="preserve">           BONOS 2024</t>
  </si>
  <si>
    <t xml:space="preserve">           BONOS 2025</t>
  </si>
  <si>
    <t xml:space="preserve">           BONOS 2026</t>
  </si>
  <si>
    <t xml:space="preserve">           BONOS 2027 1</t>
  </si>
  <si>
    <t xml:space="preserve">           BONOS 2027 2</t>
  </si>
  <si>
    <t xml:space="preserve">           BONOS 2028</t>
  </si>
  <si>
    <t xml:space="preserve">           BONOS 2029</t>
  </si>
  <si>
    <t xml:space="preserve">           BONOS 2030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</si>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</sst>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 * #,##0.000_ ;_ * \-#,##0.000_ ;_ * &quot;-&quot;???_ ;_ @_ "/>
    <numFmt numFmtId="167" formatCode="_ [$€-2]\ * #,##0.000000_ ;_ [$€-2]\ * \-#,##0.000000_ ;_ [$€-2]\ * &quot;-&quot;??_ "/>
    <numFmt numFmtId="168" formatCode="_ * #,##0.000000_ ;_ * \-#,##0.000000_ ;_ * &quot;-&quot;??????_ ;_ @_ "/>
    <numFmt numFmtId="169" formatCode="_ [$€-2]\ * #,##0.00000000_ ;_ [$€-2]\ * \-#,##0.00000000_ ;_ [$€-2]\ * &quot;-&quot;??_ "/>
    <numFmt numFmtId="170" formatCode="#,##0.0_);\(#,##0.0\)"/>
    <numFmt numFmtId="171" formatCode="_-* #,##0.00\ _p_t_a_-;\-* #,##0.00\ _p_t_a_-;_-* &quot;-&quot;??\ _p_t_a_-;_-@_-"/>
    <numFmt numFmtId="172" formatCode="_ * #,##0.00_ ;_ * \-#,##0.00_ ;_ * &quot;-&quot;??????_ ;_ @_ "/>
    <numFmt numFmtId="173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7" fontId="0" fillId="0" borderId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4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9" fontId="1" fillId="0" borderId="0"/>
    <xf numFmtId="0" fontId="22" fillId="0" borderId="0"/>
    <xf numFmtId="167" fontId="1" fillId="0" borderId="0"/>
    <xf numFmtId="169" fontId="20" fillId="0" borderId="0"/>
    <xf numFmtId="167" fontId="22" fillId="0" borderId="0"/>
    <xf numFmtId="0" fontId="21" fillId="0" borderId="0"/>
    <xf numFmtId="167" fontId="22" fillId="0" borderId="0"/>
    <xf numFmtId="167" fontId="1" fillId="0" borderId="0"/>
    <xf numFmtId="167" fontId="1" fillId="0" borderId="0"/>
    <xf numFmtId="169" fontId="22" fillId="0" borderId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</cellStyleXfs>
  <cellXfs count="133">
    <xf numFmtId="167" fontId="0" fillId="0" borderId="0" xfId="0"/>
    <xf numFmtId="168" fontId="0" fillId="0" borderId="0" xfId="0" applyNumberFormat="1" applyFont="1"/>
    <xf numFmtId="164" fontId="22" fillId="0" borderId="0" xfId="166" applyFont="1" applyAlignment="1">
      <alignment vertical="center" wrapText="1"/>
    </xf>
    <xf numFmtId="164" fontId="23" fillId="24" borderId="0" xfId="166" applyFont="1" applyFill="1" applyAlignment="1">
      <alignment horizontal="center" vertical="center"/>
    </xf>
    <xf numFmtId="167" fontId="0" fillId="0" borderId="0" xfId="0" applyFont="1" applyAlignment="1">
      <alignment vertical="center"/>
    </xf>
    <xf numFmtId="164" fontId="22" fillId="0" borderId="0" xfId="166" applyFont="1" applyAlignment="1">
      <alignment vertical="center"/>
    </xf>
    <xf numFmtId="164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7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64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164" fontId="0" fillId="0" borderId="0" xfId="166" applyFont="1"/>
    <xf numFmtId="168" fontId="0" fillId="0" borderId="0" xfId="0" applyNumberFormat="1" applyFont="1" applyAlignment="1">
      <alignment vertical="center"/>
    </xf>
    <xf numFmtId="164" fontId="28" fillId="0" borderId="0" xfId="166" applyFont="1" applyFill="1" applyAlignment="1">
      <alignment vertical="center"/>
    </xf>
    <xf numFmtId="164" fontId="30" fillId="24" borderId="0" xfId="166" applyFont="1" applyFill="1" applyAlignment="1">
      <alignment horizontal="left" vertical="center"/>
    </xf>
    <xf numFmtId="164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164" fontId="30" fillId="25" borderId="0" xfId="166" applyFont="1" applyFill="1" applyAlignment="1">
      <alignment horizontal="left" vertical="center"/>
    </xf>
    <xf numFmtId="164" fontId="29" fillId="0" borderId="0" xfId="166" applyFont="1" applyAlignment="1">
      <alignment vertical="center"/>
    </xf>
    <xf numFmtId="167" fontId="25" fillId="0" borderId="0" xfId="0" applyFont="1" applyAlignment="1">
      <alignment vertical="center"/>
    </xf>
    <xf numFmtId="164" fontId="23" fillId="24" borderId="0" xfId="166" applyFont="1" applyFill="1" applyAlignment="1">
      <alignment horizontal="left" vertical="center"/>
    </xf>
    <xf numFmtId="164" fontId="0" fillId="0" borderId="0" xfId="166" applyFont="1" applyAlignment="1">
      <alignment vertical="center"/>
    </xf>
    <xf numFmtId="167" fontId="23" fillId="25" borderId="0" xfId="0" applyFont="1" applyFill="1" applyAlignment="1">
      <alignment horizontal="center" vertical="center" wrapText="1"/>
    </xf>
    <xf numFmtId="164" fontId="23" fillId="25" borderId="0" xfId="166" applyFont="1" applyFill="1" applyAlignment="1">
      <alignment horizontal="center" vertical="center" wrapText="1"/>
    </xf>
    <xf numFmtId="164" fontId="25" fillId="0" borderId="0" xfId="166" applyFont="1"/>
    <xf numFmtId="164" fontId="30" fillId="24" borderId="0" xfId="166" applyNumberFormat="1" applyFont="1" applyFill="1" applyAlignment="1">
      <alignment horizontal="center" vertical="center" wrapText="1"/>
    </xf>
    <xf numFmtId="167" fontId="31" fillId="0" borderId="0" xfId="0" applyFont="1" applyAlignment="1">
      <alignment horizontal="left" vertical="center" wrapText="1"/>
    </xf>
    <xf numFmtId="164" fontId="30" fillId="25" borderId="0" xfId="166" applyFont="1" applyFill="1" applyAlignment="1">
      <alignment horizontal="right" vertical="center" wrapText="1"/>
    </xf>
    <xf numFmtId="167" fontId="31" fillId="0" borderId="0" xfId="0" applyFont="1" applyAlignment="1">
      <alignment horizontal="left" vertical="center" wrapText="1" readingOrder="1"/>
    </xf>
    <xf numFmtId="164" fontId="31" fillId="0" borderId="0" xfId="166" applyFont="1" applyAlignment="1">
      <alignment horizontal="right" vertical="center" wrapText="1" readingOrder="1"/>
    </xf>
    <xf numFmtId="167" fontId="22" fillId="0" borderId="0" xfId="0" applyFont="1" applyAlignment="1">
      <alignment vertical="center"/>
    </xf>
    <xf numFmtId="164" fontId="30" fillId="25" borderId="0" xfId="166" applyFont="1" applyFill="1" applyAlignment="1">
      <alignment horizontal="right" vertical="center" wrapText="1" readingOrder="1"/>
    </xf>
    <xf numFmtId="164" fontId="0" fillId="0" borderId="0" xfId="166" applyFont="1" applyFill="1" applyAlignment="1">
      <alignment vertical="center"/>
    </xf>
    <xf numFmtId="164" fontId="0" fillId="0" borderId="0" xfId="166" applyFont="1" applyAlignment="1">
      <alignment vertical="center" wrapText="1"/>
    </xf>
    <xf numFmtId="164" fontId="24" fillId="0" borderId="0" xfId="166" applyFont="1" applyAlignment="1">
      <alignment horizontal="left" vertical="center" wrapText="1"/>
    </xf>
    <xf numFmtId="168" fontId="24" fillId="0" borderId="0" xfId="0" applyNumberFormat="1" applyFont="1"/>
    <xf numFmtId="164" fontId="24" fillId="0" borderId="0" xfId="166" applyFont="1" applyFill="1" applyBorder="1" applyAlignment="1">
      <alignment horizontal="center" vertical="center" wrapText="1"/>
    </xf>
    <xf numFmtId="164" fontId="23" fillId="25" borderId="0" xfId="166" applyFont="1" applyFill="1" applyAlignment="1">
      <alignment horizontal="left" vertical="center"/>
    </xf>
    <xf numFmtId="164" fontId="23" fillId="25" borderId="0" xfId="166" applyFont="1" applyFill="1" applyAlignment="1">
      <alignment vertical="center"/>
    </xf>
    <xf numFmtId="168" fontId="24" fillId="0" borderId="0" xfId="0" applyNumberFormat="1" applyFont="1" applyFill="1" applyAlignment="1">
      <alignment vertical="center"/>
    </xf>
    <xf numFmtId="168" fontId="24" fillId="0" borderId="0" xfId="0" applyNumberFormat="1" applyFont="1" applyFill="1" applyAlignment="1">
      <alignment vertical="center" wrapText="1"/>
    </xf>
    <xf numFmtId="164" fontId="0" fillId="0" borderId="0" xfId="166" applyFont="1" applyFill="1" applyAlignment="1">
      <alignment vertical="center" wrapText="1"/>
    </xf>
    <xf numFmtId="164" fontId="23" fillId="24" borderId="0" xfId="166" applyFont="1" applyFill="1" applyAlignment="1">
      <alignment horizontal="right" vertical="center" wrapText="1"/>
    </xf>
    <xf numFmtId="167" fontId="30" fillId="25" borderId="0" xfId="0" applyFont="1" applyFill="1" applyAlignment="1">
      <alignment horizontal="left" vertical="center" wrapText="1" readingOrder="1"/>
    </xf>
    <xf numFmtId="167" fontId="30" fillId="25" borderId="0" xfId="0" applyFont="1" applyFill="1" applyAlignment="1">
      <alignment horizontal="left" vertical="center" wrapText="1"/>
    </xf>
    <xf numFmtId="167" fontId="0" fillId="0" borderId="0" xfId="0" applyFont="1" applyFill="1" applyAlignment="1">
      <alignment horizontal="left" vertical="center"/>
    </xf>
    <xf numFmtId="168" fontId="23" fillId="24" borderId="0" xfId="0" applyNumberFormat="1" applyFont="1" applyFill="1" applyAlignment="1">
      <alignment vertical="center"/>
    </xf>
    <xf numFmtId="172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164" fontId="28" fillId="0" borderId="0" xfId="166" applyFont="1" applyFill="1" applyAlignment="1">
      <alignment vertical="center" wrapText="1"/>
    </xf>
    <xf numFmtId="164" fontId="31" fillId="0" borderId="0" xfId="166" applyFont="1" applyFill="1" applyAlignment="1">
      <alignment horizontal="right" vertical="center" wrapText="1" readingOrder="1"/>
    </xf>
    <xf numFmtId="167" fontId="30" fillId="25" borderId="0" xfId="0" applyFont="1" applyFill="1" applyAlignment="1">
      <alignment horizontal="center" vertical="center" wrapText="1" readingOrder="1"/>
    </xf>
    <xf numFmtId="164" fontId="30" fillId="25" borderId="0" xfId="166" applyFont="1" applyFill="1" applyAlignment="1">
      <alignment horizontal="left" vertical="center" wrapText="1"/>
    </xf>
    <xf numFmtId="164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164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164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164" fontId="33" fillId="25" borderId="0" xfId="166" applyFont="1" applyFill="1" applyBorder="1" applyAlignment="1">
      <alignment vertical="center"/>
    </xf>
    <xf numFmtId="164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0" fontId="32" fillId="0" borderId="0" xfId="166" applyNumberFormat="1" applyFont="1" applyFill="1" applyBorder="1" applyAlignment="1">
      <alignment horizontal="center" vertical="center" wrapText="1"/>
    </xf>
    <xf numFmtId="170" fontId="34" fillId="0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center" vertical="center"/>
    </xf>
    <xf numFmtId="170" fontId="23" fillId="25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0" fillId="0" borderId="0" xfId="0" applyFont="1" applyFill="1" applyAlignment="1">
      <alignment vertical="center" wrapText="1"/>
    </xf>
    <xf numFmtId="164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3" fontId="22" fillId="0" borderId="0" xfId="166" applyNumberFormat="1" applyFont="1" applyFill="1" applyBorder="1" applyAlignment="1">
      <alignment horizontal="center" vertical="center"/>
    </xf>
    <xf numFmtId="164" fontId="31" fillId="0" borderId="0" xfId="166" applyFont="1" applyAlignment="1">
      <alignment horizontal="left" vertical="center" wrapText="1" readingOrder="1"/>
    </xf>
    <xf numFmtId="164" fontId="31" fillId="0" borderId="0" xfId="166" applyFont="1" applyFill="1" applyAlignment="1">
      <alignment horizontal="center" vertical="center" wrapText="1" readingOrder="1"/>
    </xf>
    <xf numFmtId="164" fontId="28" fillId="0" borderId="0" xfId="166" applyFont="1" applyFill="1" applyAlignment="1">
      <alignment horizontal="right" vertical="center" wrapText="1" readingOrder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7" fontId="0" fillId="0" borderId="0" xfId="0" applyFont="1"/>
    <xf numFmtId="0" fontId="0" fillId="0" borderId="0" xfId="0" applyNumberFormat="1" applyFont="1"/>
    <xf numFmtId="167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2" fontId="0" fillId="0" borderId="0" xfId="0" applyNumberFormat="1" applyFont="1"/>
    <xf numFmtId="167" fontId="22" fillId="0" borderId="0" xfId="0" applyFont="1" applyAlignment="1">
      <alignment horizontal="left" indent="1"/>
    </xf>
    <xf numFmtId="164" fontId="22" fillId="0" borderId="0" xfId="166" applyFont="1" applyFill="1" applyAlignment="1">
      <alignment vertical="center" wrapText="1"/>
    </xf>
    <xf numFmtId="164" fontId="22" fillId="0" borderId="0" xfId="166" applyFont="1" applyFill="1" applyAlignment="1">
      <alignment horizontal="right" vertical="center" wrapText="1"/>
    </xf>
    <xf numFmtId="164" fontId="22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right" vertical="center" wrapText="1"/>
    </xf>
    <xf numFmtId="164" fontId="22" fillId="0" borderId="0" xfId="166" applyFont="1" applyFill="1" applyAlignment="1">
      <alignment horizontal="center" vertical="center" wrapText="1"/>
    </xf>
    <xf numFmtId="164" fontId="35" fillId="0" borderId="0" xfId="166" applyFont="1" applyAlignment="1">
      <alignment vertical="center" wrapText="1"/>
    </xf>
    <xf numFmtId="164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7" fontId="24" fillId="0" borderId="0" xfId="0" applyFont="1" applyAlignment="1">
      <alignment vertical="center"/>
    </xf>
    <xf numFmtId="164" fontId="30" fillId="24" borderId="0" xfId="166" applyFont="1" applyFill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0" fillId="0" borderId="0" xfId="166" applyNumberFormat="1" applyFont="1"/>
    <xf numFmtId="164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164" fontId="23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left" vertical="center" wrapText="1"/>
    </xf>
    <xf numFmtId="164" fontId="36" fillId="0" borderId="0" xfId="166" applyFont="1" applyAlignment="1">
      <alignment vertical="center"/>
    </xf>
    <xf numFmtId="164" fontId="30" fillId="25" borderId="0" xfId="166" applyFont="1" applyFill="1" applyAlignment="1">
      <alignment horizontal="center" vertical="center" wrapText="1"/>
    </xf>
    <xf numFmtId="164" fontId="22" fillId="0" borderId="0" xfId="166" applyFont="1" applyAlignment="1">
      <alignment horizontal="center" vertical="center"/>
    </xf>
    <xf numFmtId="164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164" fontId="24" fillId="0" borderId="0" xfId="166" applyFont="1" applyFill="1" applyAlignment="1">
      <alignment horizontal="left" vertical="center"/>
    </xf>
    <xf numFmtId="164" fontId="35" fillId="0" borderId="0" xfId="166" applyFont="1" applyAlignment="1">
      <alignment vertical="center"/>
    </xf>
    <xf numFmtId="164" fontId="25" fillId="0" borderId="0" xfId="166" applyFont="1" applyAlignment="1">
      <alignment vertical="center" wrapText="1"/>
    </xf>
    <xf numFmtId="164" fontId="35" fillId="0" borderId="0" xfId="166" applyFont="1"/>
    <xf numFmtId="167" fontId="24" fillId="0" borderId="0" xfId="0" applyFont="1" applyFill="1" applyAlignment="1">
      <alignment horizontal="center" vertic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7" fontId="24" fillId="0" borderId="0" xfId="0" applyFont="1" applyFill="1" applyAlignment="1">
      <alignment horizontal="center" vertical="center"/>
    </xf>
    <xf numFmtId="167" fontId="24" fillId="0" borderId="0" xfId="0" applyFont="1" applyFill="1" applyAlignment="1">
      <alignment horizontal="center" vertical="center"/>
    </xf>
    <xf numFmtId="164" fontId="24" fillId="0" borderId="0" xfId="166" applyFont="1" applyFill="1" applyAlignment="1">
      <alignment horizontal="center" vertical="center"/>
    </xf>
    <xf numFmtId="164" fontId="24" fillId="0" borderId="0" xfId="166" applyFont="1" applyAlignment="1">
      <alignment horizontal="center" vertical="center"/>
    </xf>
    <xf numFmtId="168" fontId="24" fillId="0" borderId="0" xfId="0" applyNumberFormat="1" applyFont="1" applyAlignment="1">
      <alignment horizont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 readingOrder="1"/>
    </xf>
    <xf numFmtId="167" fontId="24" fillId="0" borderId="0" xfId="0" applyFont="1" applyAlignment="1">
      <alignment horizontal="center" vertical="center" wrapText="1"/>
    </xf>
    <xf numFmtId="167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9"/>
  <sheetViews>
    <sheetView showGridLines="0" topLeftCell="E1" zoomScale="85" zoomScaleNormal="85" workbookViewId="0">
      <pane ySplit="5" topLeftCell="A153" activePane="bottomLeft" state="frozen"/>
      <selection pane="bottomLeft" activeCell="I169" sqref="I169:O169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10" width="15.28515625" style="62" bestFit="1" customWidth="1"/>
    <col min="11" max="11" width="17.7109375" style="62" bestFit="1" customWidth="1"/>
    <col min="12" max="12" width="22.140625" style="62" bestFit="1" customWidth="1"/>
    <col min="13" max="13" width="17.42578125" style="62" bestFit="1" customWidth="1"/>
    <col min="14" max="14" width="22.140625" style="62" bestFit="1" customWidth="1"/>
    <col min="15" max="15" width="16.28515625" style="62" bestFit="1" customWidth="1"/>
    <col min="16" max="16384" width="11.42578125" style="62"/>
  </cols>
  <sheetData>
    <row r="1" spans="1:15" s="8" customFormat="1" x14ac:dyDescent="0.25">
      <c r="A1" s="122" t="s">
        <v>18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5" s="8" customFormat="1" x14ac:dyDescent="0.25">
      <c r="A2" s="122" t="s">
        <v>19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5" s="8" customFormat="1" x14ac:dyDescent="0.25">
      <c r="A3" s="122" t="s">
        <v>20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5" s="8" customFormat="1" x14ac:dyDescent="0.25">
      <c r="A4" s="75"/>
      <c r="B4" s="75"/>
      <c r="C4" s="75"/>
      <c r="D4" s="75"/>
      <c r="E4" s="75"/>
      <c r="F4" s="75"/>
      <c r="G4" s="75"/>
      <c r="H4" s="75"/>
      <c r="I4" s="118"/>
      <c r="J4" s="75"/>
      <c r="K4" s="75"/>
      <c r="L4" s="75"/>
      <c r="M4" s="75"/>
      <c r="N4" s="75"/>
      <c r="O4" s="121"/>
    </row>
    <row r="5" spans="1:15" s="60" customFormat="1" ht="38.25" x14ac:dyDescent="0.25">
      <c r="A5" s="60" t="s">
        <v>21</v>
      </c>
      <c r="B5" s="59" t="s">
        <v>22</v>
      </c>
      <c r="C5" s="74" t="s">
        <v>23</v>
      </c>
      <c r="D5" s="74" t="s">
        <v>24</v>
      </c>
      <c r="E5" s="74" t="s">
        <v>25</v>
      </c>
      <c r="F5" s="59" t="s">
        <v>26</v>
      </c>
      <c r="G5" s="59" t="s">
        <v>27</v>
      </c>
      <c r="H5" s="59" t="s">
        <v>28</v>
      </c>
      <c r="I5" s="103" t="s">
        <v>29</v>
      </c>
      <c r="J5" s="103" t="s">
        <v>30</v>
      </c>
      <c r="K5" s="103" t="s">
        <v>31</v>
      </c>
      <c r="L5" s="103" t="s">
        <v>32</v>
      </c>
      <c r="M5" s="103" t="s">
        <v>33</v>
      </c>
      <c r="N5" s="103" t="s">
        <v>34</v>
      </c>
      <c r="O5" s="103" t="s">
        <v>35</v>
      </c>
    </row>
    <row r="6" spans="1:15" customFormat="1" x14ac:dyDescent="0.25">
      <c r="A6" s="12">
        <v>2021</v>
      </c>
      <c r="B6" s="8" t="s">
        <v>0</v>
      </c>
      <c r="C6" s="13">
        <v>1</v>
      </c>
      <c r="D6" s="13">
        <v>1</v>
      </c>
      <c r="E6" s="78">
        <v>1</v>
      </c>
      <c r="F6" s="104" t="s">
        <v>36</v>
      </c>
      <c r="G6" s="104" t="s">
        <v>37</v>
      </c>
      <c r="H6" s="104" t="s">
        <v>38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6">
        <v>0</v>
      </c>
    </row>
    <row r="7" spans="1:15" customFormat="1" x14ac:dyDescent="0.25">
      <c r="A7" s="12">
        <v>2021</v>
      </c>
      <c r="B7" s="8" t="s">
        <v>0</v>
      </c>
      <c r="C7" s="13">
        <v>1</v>
      </c>
      <c r="D7" s="13">
        <v>1</v>
      </c>
      <c r="E7" s="78">
        <v>0</v>
      </c>
      <c r="F7" s="104" t="s">
        <v>36</v>
      </c>
      <c r="G7" s="104" t="s">
        <v>37</v>
      </c>
      <c r="H7" s="104" t="s">
        <v>39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6">
        <v>0</v>
      </c>
    </row>
    <row r="8" spans="1:15" customFormat="1" x14ac:dyDescent="0.25">
      <c r="A8" s="12">
        <v>2021</v>
      </c>
      <c r="B8" s="8" t="s">
        <v>0</v>
      </c>
      <c r="C8" s="13">
        <v>1</v>
      </c>
      <c r="D8" s="13">
        <v>1</v>
      </c>
      <c r="E8" s="78">
        <v>0</v>
      </c>
      <c r="F8" s="104" t="s">
        <v>36</v>
      </c>
      <c r="G8" s="104" t="s">
        <v>37</v>
      </c>
      <c r="H8" s="104" t="s">
        <v>40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6">
        <v>0</v>
      </c>
    </row>
    <row r="9" spans="1:15" customFormat="1" x14ac:dyDescent="0.25">
      <c r="A9" s="12">
        <v>2021</v>
      </c>
      <c r="B9" s="8" t="s">
        <v>0</v>
      </c>
      <c r="C9" s="13">
        <v>1</v>
      </c>
      <c r="D9" s="13">
        <v>1</v>
      </c>
      <c r="E9" s="78">
        <v>0</v>
      </c>
      <c r="F9" s="104" t="s">
        <v>36</v>
      </c>
      <c r="G9" s="104" t="s">
        <v>37</v>
      </c>
      <c r="H9" s="104" t="s">
        <v>41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6">
        <v>0</v>
      </c>
    </row>
    <row r="10" spans="1:15" customFormat="1" x14ac:dyDescent="0.25">
      <c r="A10" s="12">
        <v>2021</v>
      </c>
      <c r="B10" s="8" t="s">
        <v>0</v>
      </c>
      <c r="C10" s="13">
        <v>1</v>
      </c>
      <c r="D10" s="13">
        <v>1</v>
      </c>
      <c r="E10" s="78">
        <v>0</v>
      </c>
      <c r="F10" s="104" t="s">
        <v>36</v>
      </c>
      <c r="G10" s="104" t="s">
        <v>37</v>
      </c>
      <c r="H10" s="104" t="s">
        <v>42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6">
        <v>0</v>
      </c>
    </row>
    <row r="11" spans="1:15" customFormat="1" x14ac:dyDescent="0.25">
      <c r="A11" s="12">
        <v>2021</v>
      </c>
      <c r="B11" s="8" t="s">
        <v>0</v>
      </c>
      <c r="C11" s="13">
        <v>1</v>
      </c>
      <c r="D11" s="13">
        <v>1</v>
      </c>
      <c r="E11" s="78">
        <v>1</v>
      </c>
      <c r="F11" s="104" t="s">
        <v>43</v>
      </c>
      <c r="G11" s="104" t="s">
        <v>44</v>
      </c>
      <c r="H11" s="104" t="s">
        <v>38</v>
      </c>
      <c r="I11" s="15">
        <v>1188426.1918599999</v>
      </c>
      <c r="J11" s="15">
        <v>0</v>
      </c>
      <c r="K11" s="15">
        <v>23944.029600000002</v>
      </c>
      <c r="L11" s="15">
        <v>5760.8537699999997</v>
      </c>
      <c r="M11" s="15">
        <v>-733.55698899971321</v>
      </c>
      <c r="N11" s="15">
        <v>1163748.6052710002</v>
      </c>
      <c r="O11" s="6">
        <v>0</v>
      </c>
    </row>
    <row r="12" spans="1:15" customFormat="1" x14ac:dyDescent="0.25">
      <c r="A12" s="12">
        <v>2021</v>
      </c>
      <c r="B12" s="8" t="s">
        <v>0</v>
      </c>
      <c r="C12" s="13">
        <v>1</v>
      </c>
      <c r="D12" s="13">
        <v>1</v>
      </c>
      <c r="E12" s="78">
        <v>1</v>
      </c>
      <c r="F12" s="104" t="s">
        <v>43</v>
      </c>
      <c r="G12" s="104" t="s">
        <v>44</v>
      </c>
      <c r="H12" s="104" t="s">
        <v>45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6">
        <v>0</v>
      </c>
    </row>
    <row r="13" spans="1:15" customFormat="1" x14ac:dyDescent="0.25">
      <c r="A13" s="12">
        <v>2021</v>
      </c>
      <c r="B13" s="8" t="s">
        <v>0</v>
      </c>
      <c r="C13" s="13">
        <v>1</v>
      </c>
      <c r="D13" s="13">
        <v>0</v>
      </c>
      <c r="E13" s="78">
        <v>0</v>
      </c>
      <c r="F13" s="104" t="s">
        <v>43</v>
      </c>
      <c r="G13" s="104" t="s">
        <v>44</v>
      </c>
      <c r="H13" s="104" t="s">
        <v>46</v>
      </c>
      <c r="I13" s="15">
        <v>1.9999999999999999E-6</v>
      </c>
      <c r="J13" s="15">
        <v>0</v>
      </c>
      <c r="K13" s="15">
        <v>0</v>
      </c>
      <c r="L13" s="15">
        <v>0</v>
      </c>
      <c r="M13" s="15">
        <v>0</v>
      </c>
      <c r="N13" s="15">
        <v>1.9999999999999999E-6</v>
      </c>
      <c r="O13" s="6">
        <v>0</v>
      </c>
    </row>
    <row r="14" spans="1:15" customFormat="1" x14ac:dyDescent="0.25">
      <c r="A14" s="12">
        <v>2021</v>
      </c>
      <c r="B14" s="8" t="s">
        <v>0</v>
      </c>
      <c r="C14" s="13">
        <v>1</v>
      </c>
      <c r="D14" s="13">
        <v>1</v>
      </c>
      <c r="E14" s="78">
        <v>0</v>
      </c>
      <c r="F14" s="104" t="s">
        <v>43</v>
      </c>
      <c r="G14" s="104" t="s">
        <v>44</v>
      </c>
      <c r="H14" s="104" t="s">
        <v>47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6">
        <v>0</v>
      </c>
    </row>
    <row r="15" spans="1:15" customFormat="1" x14ac:dyDescent="0.25">
      <c r="A15" s="12">
        <v>2021</v>
      </c>
      <c r="B15" s="8" t="s">
        <v>0</v>
      </c>
      <c r="C15" s="13">
        <v>1</v>
      </c>
      <c r="D15" s="13">
        <v>1</v>
      </c>
      <c r="E15" s="78">
        <v>0</v>
      </c>
      <c r="F15" s="104" t="s">
        <v>43</v>
      </c>
      <c r="G15" s="104" t="s">
        <v>44</v>
      </c>
      <c r="H15" s="104" t="s">
        <v>48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6">
        <v>0</v>
      </c>
    </row>
    <row r="16" spans="1:15" customFormat="1" x14ac:dyDescent="0.25">
      <c r="A16" s="12">
        <v>2021</v>
      </c>
      <c r="B16" s="8" t="s">
        <v>0</v>
      </c>
      <c r="C16" s="13">
        <v>1</v>
      </c>
      <c r="D16" s="13">
        <v>1</v>
      </c>
      <c r="E16" s="78">
        <v>0</v>
      </c>
      <c r="F16" s="104" t="s">
        <v>43</v>
      </c>
      <c r="G16" s="104" t="s">
        <v>44</v>
      </c>
      <c r="H16" s="104" t="s">
        <v>39</v>
      </c>
      <c r="I16" s="15">
        <v>53000</v>
      </c>
      <c r="J16" s="15">
        <v>0</v>
      </c>
      <c r="K16" s="15">
        <v>0</v>
      </c>
      <c r="L16" s="15">
        <v>0</v>
      </c>
      <c r="M16" s="15">
        <v>0</v>
      </c>
      <c r="N16" s="15">
        <v>53000</v>
      </c>
      <c r="O16" s="6">
        <v>0</v>
      </c>
    </row>
    <row r="17" spans="1:15" customFormat="1" x14ac:dyDescent="0.25">
      <c r="A17" s="12">
        <v>2021</v>
      </c>
      <c r="B17" s="8" t="s">
        <v>0</v>
      </c>
      <c r="C17" s="13">
        <v>1</v>
      </c>
      <c r="D17" s="13">
        <v>1</v>
      </c>
      <c r="E17" s="78">
        <v>0</v>
      </c>
      <c r="F17" s="104" t="s">
        <v>43</v>
      </c>
      <c r="G17" s="104" t="s">
        <v>44</v>
      </c>
      <c r="H17" s="104" t="s">
        <v>49</v>
      </c>
      <c r="I17" s="15">
        <v>83500</v>
      </c>
      <c r="J17" s="15">
        <v>0</v>
      </c>
      <c r="K17" s="15">
        <v>0</v>
      </c>
      <c r="L17" s="15">
        <v>16.625</v>
      </c>
      <c r="M17" s="15">
        <v>0</v>
      </c>
      <c r="N17" s="15">
        <v>83500</v>
      </c>
      <c r="O17" s="6">
        <v>0</v>
      </c>
    </row>
    <row r="18" spans="1:15" customFormat="1" x14ac:dyDescent="0.25">
      <c r="A18" s="12">
        <v>2021</v>
      </c>
      <c r="B18" s="8" t="s">
        <v>0</v>
      </c>
      <c r="C18" s="13">
        <v>1</v>
      </c>
      <c r="D18" s="13">
        <v>1</v>
      </c>
      <c r="E18" s="78">
        <v>0</v>
      </c>
      <c r="F18" s="104" t="s">
        <v>43</v>
      </c>
      <c r="G18" s="104" t="s">
        <v>44</v>
      </c>
      <c r="H18" s="104" t="s">
        <v>41</v>
      </c>
      <c r="I18" s="15">
        <v>66006.697140000004</v>
      </c>
      <c r="J18" s="15">
        <v>0</v>
      </c>
      <c r="K18" s="15">
        <v>0</v>
      </c>
      <c r="L18" s="15">
        <v>0</v>
      </c>
      <c r="M18" s="15">
        <v>0</v>
      </c>
      <c r="N18" s="15">
        <v>66006.697140000004</v>
      </c>
      <c r="O18" s="6">
        <v>0</v>
      </c>
    </row>
    <row r="19" spans="1:15" customFormat="1" x14ac:dyDescent="0.25">
      <c r="A19" s="12">
        <v>2021</v>
      </c>
      <c r="B19" s="8" t="s">
        <v>0</v>
      </c>
      <c r="C19" s="13">
        <v>1</v>
      </c>
      <c r="D19" s="13">
        <v>1</v>
      </c>
      <c r="E19" s="78">
        <v>1</v>
      </c>
      <c r="F19" s="104" t="s">
        <v>50</v>
      </c>
      <c r="G19" s="104" t="s">
        <v>51</v>
      </c>
      <c r="H19" s="104" t="s">
        <v>38</v>
      </c>
      <c r="I19" s="15">
        <v>5421258.726454</v>
      </c>
      <c r="J19" s="15">
        <v>0</v>
      </c>
      <c r="K19" s="15">
        <v>3664.4312199999999</v>
      </c>
      <c r="L19" s="15">
        <v>31066.747396000002</v>
      </c>
      <c r="M19" s="15">
        <v>7189.8041459992528</v>
      </c>
      <c r="N19" s="15">
        <v>5424784.0993799996</v>
      </c>
      <c r="O19" s="6">
        <v>0</v>
      </c>
    </row>
    <row r="20" spans="1:15" customFormat="1" x14ac:dyDescent="0.25">
      <c r="A20" s="12">
        <v>2021</v>
      </c>
      <c r="B20" s="8" t="s">
        <v>0</v>
      </c>
      <c r="C20" s="13">
        <v>1</v>
      </c>
      <c r="D20" s="13">
        <v>1</v>
      </c>
      <c r="E20" s="78">
        <v>0</v>
      </c>
      <c r="F20" s="104" t="s">
        <v>50</v>
      </c>
      <c r="G20" s="104" t="s">
        <v>51</v>
      </c>
      <c r="H20" s="104" t="s">
        <v>52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6">
        <v>0</v>
      </c>
    </row>
    <row r="21" spans="1:15" customFormat="1" x14ac:dyDescent="0.25">
      <c r="A21" s="12">
        <v>2021</v>
      </c>
      <c r="B21" s="8" t="s">
        <v>0</v>
      </c>
      <c r="C21" s="13">
        <v>1</v>
      </c>
      <c r="D21" s="13">
        <v>1</v>
      </c>
      <c r="E21" s="78">
        <v>0</v>
      </c>
      <c r="F21" s="104" t="s">
        <v>50</v>
      </c>
      <c r="G21" s="104" t="s">
        <v>51</v>
      </c>
      <c r="H21" s="104" t="s">
        <v>47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6">
        <v>0</v>
      </c>
    </row>
    <row r="22" spans="1:15" customFormat="1" x14ac:dyDescent="0.25">
      <c r="A22" s="12">
        <v>2021</v>
      </c>
      <c r="B22" s="8" t="s">
        <v>0</v>
      </c>
      <c r="C22" s="13">
        <v>1</v>
      </c>
      <c r="D22" s="13">
        <v>0</v>
      </c>
      <c r="E22" s="78">
        <v>0</v>
      </c>
      <c r="F22" s="104" t="s">
        <v>50</v>
      </c>
      <c r="G22" s="104" t="s">
        <v>51</v>
      </c>
      <c r="H22" s="104" t="s">
        <v>53</v>
      </c>
      <c r="I22" s="15">
        <v>3.6000000000000001E-5</v>
      </c>
      <c r="J22" s="15">
        <v>0</v>
      </c>
      <c r="K22" s="15">
        <v>0</v>
      </c>
      <c r="L22" s="15">
        <v>0</v>
      </c>
      <c r="M22" s="15">
        <v>0</v>
      </c>
      <c r="N22" s="15">
        <v>3.6000000000000001E-5</v>
      </c>
      <c r="O22" s="6">
        <v>0</v>
      </c>
    </row>
    <row r="23" spans="1:15" customFormat="1" x14ac:dyDescent="0.25">
      <c r="A23" s="12">
        <v>2021</v>
      </c>
      <c r="B23" s="8" t="s">
        <v>0</v>
      </c>
      <c r="C23" s="13">
        <v>1</v>
      </c>
      <c r="D23" s="13">
        <v>1</v>
      </c>
      <c r="E23" s="78">
        <v>0</v>
      </c>
      <c r="F23" s="104" t="s">
        <v>50</v>
      </c>
      <c r="G23" s="104" t="s">
        <v>51</v>
      </c>
      <c r="H23" s="104" t="s">
        <v>54</v>
      </c>
      <c r="I23" s="15">
        <v>83525.055729000014</v>
      </c>
      <c r="J23" s="15">
        <v>0</v>
      </c>
      <c r="K23" s="15">
        <v>0</v>
      </c>
      <c r="L23" s="15">
        <v>0</v>
      </c>
      <c r="M23" s="15">
        <v>-1.0000076144933701E-6</v>
      </c>
      <c r="N23" s="15">
        <v>83525.055728000007</v>
      </c>
      <c r="O23" s="6">
        <v>0</v>
      </c>
    </row>
    <row r="24" spans="1:15" customFormat="1" x14ac:dyDescent="0.25">
      <c r="A24" s="12">
        <v>2021</v>
      </c>
      <c r="B24" s="8" t="s">
        <v>0</v>
      </c>
      <c r="C24" s="13">
        <v>1</v>
      </c>
      <c r="D24" s="13">
        <v>1</v>
      </c>
      <c r="E24" s="78">
        <v>0</v>
      </c>
      <c r="F24" s="104" t="s">
        <v>50</v>
      </c>
      <c r="G24" s="104" t="s">
        <v>51</v>
      </c>
      <c r="H24" s="104" t="s">
        <v>55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6">
        <v>0</v>
      </c>
    </row>
    <row r="25" spans="1:15" customFormat="1" x14ac:dyDescent="0.25">
      <c r="A25" s="12">
        <v>2021</v>
      </c>
      <c r="B25" s="8" t="s">
        <v>0</v>
      </c>
      <c r="C25" s="13">
        <v>1</v>
      </c>
      <c r="D25" s="13">
        <v>1</v>
      </c>
      <c r="E25" s="78">
        <v>0</v>
      </c>
      <c r="F25" s="104" t="s">
        <v>50</v>
      </c>
      <c r="G25" s="104" t="s">
        <v>51</v>
      </c>
      <c r="H25" s="104" t="s">
        <v>40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6">
        <v>0</v>
      </c>
    </row>
    <row r="26" spans="1:15" customFormat="1" x14ac:dyDescent="0.25">
      <c r="A26" s="12">
        <v>2021</v>
      </c>
      <c r="B26" s="8" t="s">
        <v>0</v>
      </c>
      <c r="C26" s="13">
        <v>1</v>
      </c>
      <c r="D26" s="13">
        <v>0</v>
      </c>
      <c r="E26" s="78">
        <v>0</v>
      </c>
      <c r="F26" s="104" t="s">
        <v>50</v>
      </c>
      <c r="G26" s="104" t="s">
        <v>51</v>
      </c>
      <c r="H26" s="104" t="s">
        <v>56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6">
        <v>0</v>
      </c>
    </row>
    <row r="27" spans="1:15" customFormat="1" x14ac:dyDescent="0.25">
      <c r="A27" s="12">
        <v>2021</v>
      </c>
      <c r="B27" s="8" t="s">
        <v>0</v>
      </c>
      <c r="C27" s="13">
        <v>1</v>
      </c>
      <c r="D27" s="13">
        <v>1</v>
      </c>
      <c r="E27" s="78">
        <v>1</v>
      </c>
      <c r="F27" s="104" t="s">
        <v>50</v>
      </c>
      <c r="G27" s="104" t="s">
        <v>51</v>
      </c>
      <c r="H27" s="104" t="s">
        <v>45</v>
      </c>
      <c r="I27" s="15">
        <v>1992.6382290000001</v>
      </c>
      <c r="J27" s="15">
        <v>0</v>
      </c>
      <c r="K27" s="15">
        <v>0</v>
      </c>
      <c r="L27" s="15">
        <v>0</v>
      </c>
      <c r="M27" s="15">
        <v>-13.947081000000253</v>
      </c>
      <c r="N27" s="15">
        <v>1978.6911479999999</v>
      </c>
      <c r="O27" s="6">
        <v>0</v>
      </c>
    </row>
    <row r="28" spans="1:15" customFormat="1" x14ac:dyDescent="0.25">
      <c r="A28" s="12">
        <v>2021</v>
      </c>
      <c r="B28" s="8" t="s">
        <v>0</v>
      </c>
      <c r="C28" s="13">
        <v>1</v>
      </c>
      <c r="D28" s="13">
        <v>1</v>
      </c>
      <c r="E28" s="78">
        <v>0</v>
      </c>
      <c r="F28" s="104" t="s">
        <v>50</v>
      </c>
      <c r="G28" s="104" t="s">
        <v>51</v>
      </c>
      <c r="H28" s="104" t="s">
        <v>57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6">
        <v>0</v>
      </c>
    </row>
    <row r="29" spans="1:15" customFormat="1" x14ac:dyDescent="0.25">
      <c r="A29" s="12">
        <v>2021</v>
      </c>
      <c r="B29" s="8" t="s">
        <v>0</v>
      </c>
      <c r="C29" s="13">
        <v>1</v>
      </c>
      <c r="D29" s="13">
        <v>1</v>
      </c>
      <c r="E29" s="78">
        <v>0</v>
      </c>
      <c r="F29" s="104" t="s">
        <v>50</v>
      </c>
      <c r="G29" s="104" t="s">
        <v>51</v>
      </c>
      <c r="H29" s="104" t="s">
        <v>58</v>
      </c>
      <c r="I29" s="15">
        <v>501.188064</v>
      </c>
      <c r="J29" s="15">
        <v>0</v>
      </c>
      <c r="K29" s="15">
        <v>49.782199999999996</v>
      </c>
      <c r="L29" s="15">
        <v>11.263513999999999</v>
      </c>
      <c r="M29" s="15">
        <v>-3.4587679999999636</v>
      </c>
      <c r="N29" s="15">
        <v>447.94709600000004</v>
      </c>
      <c r="O29" s="6">
        <v>0</v>
      </c>
    </row>
    <row r="30" spans="1:15" customFormat="1" x14ac:dyDescent="0.25">
      <c r="A30" s="12">
        <v>2021</v>
      </c>
      <c r="B30" s="8" t="s">
        <v>0</v>
      </c>
      <c r="C30" s="13">
        <v>1</v>
      </c>
      <c r="D30" s="13">
        <v>1</v>
      </c>
      <c r="E30" s="78">
        <v>0</v>
      </c>
      <c r="F30" s="104" t="s">
        <v>50</v>
      </c>
      <c r="G30" s="104" t="s">
        <v>51</v>
      </c>
      <c r="H30" s="104" t="s">
        <v>59</v>
      </c>
      <c r="I30" s="15">
        <v>115750.539881</v>
      </c>
      <c r="J30" s="15">
        <v>0</v>
      </c>
      <c r="K30" s="15">
        <v>0</v>
      </c>
      <c r="L30" s="15">
        <v>0</v>
      </c>
      <c r="M30" s="15">
        <v>-109.9348500000051</v>
      </c>
      <c r="N30" s="15">
        <v>115640.605031</v>
      </c>
      <c r="O30" s="6">
        <v>0</v>
      </c>
    </row>
    <row r="31" spans="1:15" customFormat="1" x14ac:dyDescent="0.25">
      <c r="A31" s="12">
        <v>2021</v>
      </c>
      <c r="B31" s="8" t="s">
        <v>0</v>
      </c>
      <c r="C31" s="13">
        <v>1</v>
      </c>
      <c r="D31" s="13">
        <v>1</v>
      </c>
      <c r="E31" s="78">
        <v>0</v>
      </c>
      <c r="F31" s="104" t="s">
        <v>50</v>
      </c>
      <c r="G31" s="104" t="s">
        <v>51</v>
      </c>
      <c r="H31" s="104" t="s">
        <v>60</v>
      </c>
      <c r="I31" s="15">
        <v>11356.30839</v>
      </c>
      <c r="J31" s="15">
        <v>0</v>
      </c>
      <c r="K31" s="15">
        <v>0</v>
      </c>
      <c r="L31" s="15">
        <v>0</v>
      </c>
      <c r="M31" s="15">
        <v>0</v>
      </c>
      <c r="N31" s="15">
        <v>11356.30839</v>
      </c>
      <c r="O31" s="6">
        <v>0</v>
      </c>
    </row>
    <row r="32" spans="1:15" customFormat="1" x14ac:dyDescent="0.25">
      <c r="A32" s="12">
        <v>2021</v>
      </c>
      <c r="B32" s="8" t="s">
        <v>0</v>
      </c>
      <c r="C32" s="13">
        <v>1</v>
      </c>
      <c r="D32" s="13">
        <v>1</v>
      </c>
      <c r="E32" s="78">
        <v>0</v>
      </c>
      <c r="F32" s="104" t="s">
        <v>50</v>
      </c>
      <c r="G32" s="104" t="s">
        <v>51</v>
      </c>
      <c r="H32" s="104" t="s">
        <v>61</v>
      </c>
      <c r="I32" s="15">
        <v>84152.153150999991</v>
      </c>
      <c r="J32" s="15">
        <v>0</v>
      </c>
      <c r="K32" s="15">
        <v>0</v>
      </c>
      <c r="L32" s="15">
        <v>1.57891</v>
      </c>
      <c r="M32" s="15">
        <v>-2744.0919499999873</v>
      </c>
      <c r="N32" s="15">
        <v>81408.061201000004</v>
      </c>
      <c r="O32" s="6">
        <v>0</v>
      </c>
    </row>
    <row r="33" spans="1:15" customFormat="1" x14ac:dyDescent="0.25">
      <c r="A33" s="12">
        <v>2021</v>
      </c>
      <c r="B33" s="8" t="s">
        <v>0</v>
      </c>
      <c r="C33" s="13">
        <v>1</v>
      </c>
      <c r="D33" s="13">
        <v>1</v>
      </c>
      <c r="E33" s="78">
        <v>0</v>
      </c>
      <c r="F33" s="104" t="s">
        <v>50</v>
      </c>
      <c r="G33" s="104" t="s">
        <v>51</v>
      </c>
      <c r="H33" s="104" t="s">
        <v>62</v>
      </c>
      <c r="I33" s="15">
        <v>72934.513180000009</v>
      </c>
      <c r="J33" s="15">
        <v>0</v>
      </c>
      <c r="K33" s="15">
        <v>0</v>
      </c>
      <c r="L33" s="15">
        <v>0</v>
      </c>
      <c r="M33" s="15">
        <v>0</v>
      </c>
      <c r="N33" s="15">
        <v>72934.513180000009</v>
      </c>
      <c r="O33" s="6">
        <v>0</v>
      </c>
    </row>
    <row r="34" spans="1:15" customFormat="1" x14ac:dyDescent="0.25">
      <c r="A34" s="12">
        <v>2021</v>
      </c>
      <c r="B34" s="8" t="s">
        <v>0</v>
      </c>
      <c r="C34" s="13">
        <v>1</v>
      </c>
      <c r="D34" s="13">
        <v>1</v>
      </c>
      <c r="E34" s="78">
        <v>0</v>
      </c>
      <c r="F34" s="104" t="s">
        <v>50</v>
      </c>
      <c r="G34" s="104" t="s">
        <v>51</v>
      </c>
      <c r="H34" s="104" t="s">
        <v>63</v>
      </c>
      <c r="I34" s="15">
        <v>57169.475594000003</v>
      </c>
      <c r="J34" s="15">
        <v>0</v>
      </c>
      <c r="K34" s="15">
        <v>0</v>
      </c>
      <c r="L34" s="15">
        <v>0</v>
      </c>
      <c r="M34" s="15">
        <v>0</v>
      </c>
      <c r="N34" s="15">
        <v>57169.475594000003</v>
      </c>
      <c r="O34" s="6">
        <v>0</v>
      </c>
    </row>
    <row r="35" spans="1:15" customFormat="1" x14ac:dyDescent="0.25">
      <c r="A35" s="12">
        <v>2021</v>
      </c>
      <c r="B35" s="8" t="s">
        <v>0</v>
      </c>
      <c r="C35" s="13">
        <v>1</v>
      </c>
      <c r="D35" s="13">
        <v>1</v>
      </c>
      <c r="E35" s="78">
        <v>0</v>
      </c>
      <c r="F35" s="104" t="s">
        <v>50</v>
      </c>
      <c r="G35" s="104" t="s">
        <v>51</v>
      </c>
      <c r="H35" s="104" t="s">
        <v>49</v>
      </c>
      <c r="I35" s="15">
        <v>27089.94182</v>
      </c>
      <c r="J35" s="15">
        <v>0</v>
      </c>
      <c r="K35" s="15">
        <v>0</v>
      </c>
      <c r="L35" s="15">
        <v>0</v>
      </c>
      <c r="M35" s="15">
        <v>0</v>
      </c>
      <c r="N35" s="15">
        <v>27089.94182</v>
      </c>
      <c r="O35" s="6">
        <v>0</v>
      </c>
    </row>
    <row r="36" spans="1:15" customFormat="1" x14ac:dyDescent="0.25">
      <c r="A36" s="12">
        <v>2021</v>
      </c>
      <c r="B36" s="8" t="s">
        <v>0</v>
      </c>
      <c r="C36" s="13">
        <v>1</v>
      </c>
      <c r="D36" s="13">
        <v>1</v>
      </c>
      <c r="E36" s="78">
        <v>0</v>
      </c>
      <c r="F36" s="104" t="s">
        <v>50</v>
      </c>
      <c r="G36" s="104" t="s">
        <v>51</v>
      </c>
      <c r="H36" s="104" t="s">
        <v>64</v>
      </c>
      <c r="I36" s="15">
        <v>2.4000000000000001E-5</v>
      </c>
      <c r="J36" s="15">
        <v>0</v>
      </c>
      <c r="K36" s="15">
        <v>0</v>
      </c>
      <c r="L36" s="15">
        <v>0</v>
      </c>
      <c r="M36" s="15">
        <v>0</v>
      </c>
      <c r="N36" s="15">
        <v>2.4000000000000001E-5</v>
      </c>
      <c r="O36" s="6">
        <v>0</v>
      </c>
    </row>
    <row r="37" spans="1:15" customFormat="1" x14ac:dyDescent="0.25">
      <c r="A37" s="12">
        <v>2021</v>
      </c>
      <c r="B37" s="8" t="s">
        <v>0</v>
      </c>
      <c r="C37" s="13">
        <v>1</v>
      </c>
      <c r="D37" s="13">
        <v>1</v>
      </c>
      <c r="E37" s="78">
        <v>0</v>
      </c>
      <c r="F37" s="104" t="s">
        <v>50</v>
      </c>
      <c r="G37" s="104" t="s">
        <v>51</v>
      </c>
      <c r="H37" s="104" t="s">
        <v>65</v>
      </c>
      <c r="I37" s="15">
        <v>2479.7465000000002</v>
      </c>
      <c r="J37" s="15">
        <v>0</v>
      </c>
      <c r="K37" s="15">
        <v>0</v>
      </c>
      <c r="L37" s="15">
        <v>0</v>
      </c>
      <c r="M37" s="15">
        <v>-17.356500000000324</v>
      </c>
      <c r="N37" s="15">
        <v>2462.39</v>
      </c>
      <c r="O37" s="6">
        <v>0</v>
      </c>
    </row>
    <row r="38" spans="1:15" customFormat="1" x14ac:dyDescent="0.25">
      <c r="A38" s="12">
        <v>2021</v>
      </c>
      <c r="B38" s="8" t="s">
        <v>0</v>
      </c>
      <c r="C38" s="13">
        <v>1</v>
      </c>
      <c r="D38" s="13">
        <v>1</v>
      </c>
      <c r="E38" s="78">
        <v>1</v>
      </c>
      <c r="F38" s="104" t="s">
        <v>66</v>
      </c>
      <c r="G38" s="104" t="s">
        <v>67</v>
      </c>
      <c r="H38" s="104" t="s">
        <v>38</v>
      </c>
      <c r="I38" s="15">
        <v>539.17548999999997</v>
      </c>
      <c r="J38" s="15">
        <v>0</v>
      </c>
      <c r="K38" s="15">
        <v>0</v>
      </c>
      <c r="L38" s="15">
        <v>0</v>
      </c>
      <c r="M38" s="15">
        <v>0</v>
      </c>
      <c r="N38" s="15">
        <v>539.17548999999997</v>
      </c>
      <c r="O38" s="6">
        <v>0</v>
      </c>
    </row>
    <row r="39" spans="1:15" customFormat="1" x14ac:dyDescent="0.25">
      <c r="A39" s="12">
        <v>2021</v>
      </c>
      <c r="B39" s="8" t="s">
        <v>0</v>
      </c>
      <c r="C39" s="13">
        <v>1</v>
      </c>
      <c r="D39" s="13">
        <v>1</v>
      </c>
      <c r="E39" s="78">
        <v>1</v>
      </c>
      <c r="F39" s="104" t="s">
        <v>66</v>
      </c>
      <c r="G39" s="104" t="s">
        <v>68</v>
      </c>
      <c r="H39" s="104" t="s">
        <v>38</v>
      </c>
      <c r="I39" s="15">
        <v>39636.108214000007</v>
      </c>
      <c r="J39" s="15">
        <v>0</v>
      </c>
      <c r="K39" s="15">
        <v>0</v>
      </c>
      <c r="L39" s="15">
        <v>0</v>
      </c>
      <c r="M39" s="15">
        <v>-66.584221000011894</v>
      </c>
      <c r="N39" s="15">
        <v>39569.523992999995</v>
      </c>
      <c r="O39" s="6">
        <v>0</v>
      </c>
    </row>
    <row r="40" spans="1:15" customFormat="1" x14ac:dyDescent="0.25">
      <c r="A40" s="12">
        <v>2021</v>
      </c>
      <c r="B40" s="8" t="s">
        <v>0</v>
      </c>
      <c r="C40" s="13">
        <v>1</v>
      </c>
      <c r="D40" s="13">
        <v>1</v>
      </c>
      <c r="E40" s="78">
        <v>1</v>
      </c>
      <c r="F40" s="104" t="s">
        <v>66</v>
      </c>
      <c r="G40" s="104" t="s">
        <v>69</v>
      </c>
      <c r="H40" s="104" t="s">
        <v>38</v>
      </c>
      <c r="I40" s="15">
        <v>122933.33331999999</v>
      </c>
      <c r="J40" s="15">
        <v>0</v>
      </c>
      <c r="K40" s="15">
        <v>40977.777780000004</v>
      </c>
      <c r="L40" s="15">
        <v>1097.6853899999999</v>
      </c>
      <c r="M40" s="15">
        <v>0</v>
      </c>
      <c r="N40" s="15">
        <v>81955.555540000001</v>
      </c>
      <c r="O40" s="6">
        <v>0</v>
      </c>
    </row>
    <row r="41" spans="1:15" customFormat="1" x14ac:dyDescent="0.25">
      <c r="A41" s="12">
        <v>2021</v>
      </c>
      <c r="B41" s="8" t="s">
        <v>0</v>
      </c>
      <c r="C41" s="13">
        <v>1</v>
      </c>
      <c r="D41" s="13">
        <v>1</v>
      </c>
      <c r="E41" s="78">
        <v>1</v>
      </c>
      <c r="F41" s="104" t="s">
        <v>66</v>
      </c>
      <c r="G41" s="104" t="s">
        <v>70</v>
      </c>
      <c r="H41" s="104" t="s">
        <v>38</v>
      </c>
      <c r="I41" s="15">
        <v>6223910.7644999996</v>
      </c>
      <c r="J41" s="15">
        <v>0</v>
      </c>
      <c r="K41" s="15">
        <v>0</v>
      </c>
      <c r="L41" s="15">
        <v>0</v>
      </c>
      <c r="M41" s="15">
        <v>2290.3155000004917</v>
      </c>
      <c r="N41" s="15">
        <v>6226201.0800000001</v>
      </c>
      <c r="O41" s="6">
        <v>0</v>
      </c>
    </row>
    <row r="42" spans="1:15" customFormat="1" x14ac:dyDescent="0.25">
      <c r="A42" s="12">
        <v>2021</v>
      </c>
      <c r="B42" s="8" t="s">
        <v>0</v>
      </c>
      <c r="C42" s="13">
        <v>1</v>
      </c>
      <c r="D42" s="13">
        <v>0</v>
      </c>
      <c r="E42" s="78">
        <v>0</v>
      </c>
      <c r="F42" s="104" t="s">
        <v>66</v>
      </c>
      <c r="G42" s="104" t="s">
        <v>70</v>
      </c>
      <c r="H42" s="104" t="s">
        <v>56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6">
        <v>0</v>
      </c>
    </row>
    <row r="43" spans="1:15" customFormat="1" x14ac:dyDescent="0.25">
      <c r="A43" s="12">
        <v>2021</v>
      </c>
      <c r="B43" s="8" t="s">
        <v>0</v>
      </c>
      <c r="C43" s="13">
        <v>1</v>
      </c>
      <c r="D43" s="13">
        <v>1</v>
      </c>
      <c r="E43" s="78">
        <v>1</v>
      </c>
      <c r="F43" s="104" t="s">
        <v>71</v>
      </c>
      <c r="G43" s="104" t="s">
        <v>72</v>
      </c>
      <c r="H43" s="104" t="s">
        <v>38</v>
      </c>
      <c r="I43" s="15">
        <v>12343</v>
      </c>
      <c r="J43" s="15">
        <v>0</v>
      </c>
      <c r="K43" s="15">
        <v>0</v>
      </c>
      <c r="L43" s="15">
        <v>24.856000000000002</v>
      </c>
      <c r="M43" s="15">
        <v>0</v>
      </c>
      <c r="N43" s="15">
        <v>12343</v>
      </c>
      <c r="O43" s="6">
        <v>0</v>
      </c>
    </row>
    <row r="44" spans="1:15" customFormat="1" x14ac:dyDescent="0.25">
      <c r="A44" s="12">
        <v>2021</v>
      </c>
      <c r="B44" s="8" t="s">
        <v>0</v>
      </c>
      <c r="C44" s="13">
        <v>1</v>
      </c>
      <c r="D44" s="13">
        <v>1</v>
      </c>
      <c r="E44" s="78">
        <v>1</v>
      </c>
      <c r="F44" s="104" t="s">
        <v>71</v>
      </c>
      <c r="G44" s="104" t="s">
        <v>73</v>
      </c>
      <c r="H44" s="104" t="s">
        <v>38</v>
      </c>
      <c r="I44" s="15">
        <v>50183</v>
      </c>
      <c r="J44" s="15">
        <v>0</v>
      </c>
      <c r="K44" s="15">
        <v>0</v>
      </c>
      <c r="L44" s="15">
        <v>0</v>
      </c>
      <c r="M44" s="15">
        <v>0</v>
      </c>
      <c r="N44" s="15">
        <v>50183</v>
      </c>
      <c r="O44" s="6">
        <v>0</v>
      </c>
    </row>
    <row r="45" spans="1:15" customFormat="1" x14ac:dyDescent="0.25">
      <c r="A45" s="12">
        <v>2021</v>
      </c>
      <c r="B45" s="8" t="s">
        <v>0</v>
      </c>
      <c r="C45" s="13">
        <v>1</v>
      </c>
      <c r="D45" s="13">
        <v>1</v>
      </c>
      <c r="E45" s="78">
        <v>1</v>
      </c>
      <c r="F45" s="104" t="s">
        <v>71</v>
      </c>
      <c r="G45" s="104" t="s">
        <v>74</v>
      </c>
      <c r="H45" s="104" t="s">
        <v>38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6">
        <v>0</v>
      </c>
    </row>
    <row r="46" spans="1:15" customFormat="1" x14ac:dyDescent="0.25">
      <c r="A46" s="12">
        <v>2021</v>
      </c>
      <c r="B46" s="8" t="s">
        <v>0</v>
      </c>
      <c r="C46" s="13">
        <v>1</v>
      </c>
      <c r="D46" s="13">
        <v>1</v>
      </c>
      <c r="E46" s="78">
        <v>1</v>
      </c>
      <c r="F46" s="104" t="s">
        <v>66</v>
      </c>
      <c r="G46" s="104" t="s">
        <v>75</v>
      </c>
      <c r="H46" s="104" t="s">
        <v>38</v>
      </c>
      <c r="I46" s="15">
        <v>5789774.1478590015</v>
      </c>
      <c r="J46" s="15">
        <v>0</v>
      </c>
      <c r="K46" s="15">
        <v>46782.824780000003</v>
      </c>
      <c r="L46" s="15">
        <v>9711.7111999999997</v>
      </c>
      <c r="M46" s="15">
        <v>-0.81806299928575754</v>
      </c>
      <c r="N46" s="15">
        <v>5742990.5050160019</v>
      </c>
      <c r="O46" s="6">
        <v>0</v>
      </c>
    </row>
    <row r="47" spans="1:15" customFormat="1" x14ac:dyDescent="0.25">
      <c r="A47" s="12">
        <v>2021</v>
      </c>
      <c r="B47" s="8" t="s">
        <v>0</v>
      </c>
      <c r="C47" s="13">
        <v>1</v>
      </c>
      <c r="D47" s="13">
        <v>1</v>
      </c>
      <c r="E47" s="78">
        <v>0</v>
      </c>
      <c r="F47" s="104" t="s">
        <v>66</v>
      </c>
      <c r="G47" s="104" t="s">
        <v>75</v>
      </c>
      <c r="H47" s="104" t="s">
        <v>62</v>
      </c>
      <c r="I47" s="15">
        <v>-4.9000000000000005E-5</v>
      </c>
      <c r="J47" s="15">
        <v>0</v>
      </c>
      <c r="K47" s="15">
        <v>0</v>
      </c>
      <c r="L47" s="15">
        <v>0</v>
      </c>
      <c r="M47" s="15">
        <v>0</v>
      </c>
      <c r="N47" s="15">
        <v>-4.9000000000000005E-5</v>
      </c>
      <c r="O47" s="6">
        <v>0</v>
      </c>
    </row>
    <row r="48" spans="1:15" customFormat="1" x14ac:dyDescent="0.25">
      <c r="A48" s="12">
        <v>2021</v>
      </c>
      <c r="B48" s="8" t="s">
        <v>0</v>
      </c>
      <c r="C48" s="13">
        <v>1</v>
      </c>
      <c r="D48" s="13">
        <v>1</v>
      </c>
      <c r="E48" s="78">
        <v>0</v>
      </c>
      <c r="F48" s="104" t="s">
        <v>66</v>
      </c>
      <c r="G48" s="104" t="s">
        <v>75</v>
      </c>
      <c r="H48" s="104" t="s">
        <v>76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6">
        <v>0</v>
      </c>
    </row>
    <row r="49" spans="1:15" customFormat="1" x14ac:dyDescent="0.25">
      <c r="A49" s="12">
        <v>2021</v>
      </c>
      <c r="B49" s="8" t="s">
        <v>0</v>
      </c>
      <c r="C49" s="13">
        <v>1</v>
      </c>
      <c r="D49" s="13">
        <v>0</v>
      </c>
      <c r="E49" s="78">
        <v>0</v>
      </c>
      <c r="F49" s="104" t="s">
        <v>66</v>
      </c>
      <c r="G49" s="104" t="s">
        <v>75</v>
      </c>
      <c r="H49" s="104" t="s">
        <v>56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6">
        <v>0</v>
      </c>
    </row>
    <row r="50" spans="1:15" customFormat="1" x14ac:dyDescent="0.25">
      <c r="A50" s="12">
        <v>2021</v>
      </c>
      <c r="B50" s="8" t="s">
        <v>0</v>
      </c>
      <c r="C50" s="13">
        <v>1</v>
      </c>
      <c r="D50" s="13">
        <v>1</v>
      </c>
      <c r="E50" s="78">
        <v>0</v>
      </c>
      <c r="F50" s="104" t="s">
        <v>66</v>
      </c>
      <c r="G50" s="104" t="s">
        <v>75</v>
      </c>
      <c r="H50" s="104" t="s">
        <v>40</v>
      </c>
      <c r="I50" s="15">
        <v>17696.40755</v>
      </c>
      <c r="J50" s="15">
        <v>0</v>
      </c>
      <c r="K50" s="15">
        <v>0</v>
      </c>
      <c r="L50" s="15">
        <v>0</v>
      </c>
      <c r="M50" s="15">
        <v>0</v>
      </c>
      <c r="N50" s="15">
        <v>17696.40755</v>
      </c>
      <c r="O50" s="6">
        <v>0</v>
      </c>
    </row>
    <row r="51" spans="1:15" customFormat="1" x14ac:dyDescent="0.25">
      <c r="A51" s="12">
        <v>2021</v>
      </c>
      <c r="B51" s="8" t="s">
        <v>0</v>
      </c>
      <c r="C51" s="13">
        <v>1</v>
      </c>
      <c r="D51" s="13">
        <v>0</v>
      </c>
      <c r="E51" s="78">
        <v>0</v>
      </c>
      <c r="F51" s="104" t="s">
        <v>66</v>
      </c>
      <c r="G51" s="104" t="s">
        <v>75</v>
      </c>
      <c r="H51" s="104" t="s">
        <v>46</v>
      </c>
      <c r="I51" s="15">
        <v>869.6884849999999</v>
      </c>
      <c r="J51" s="15">
        <v>0</v>
      </c>
      <c r="K51" s="15">
        <v>0</v>
      </c>
      <c r="L51" s="15">
        <v>0</v>
      </c>
      <c r="M51" s="15">
        <v>0</v>
      </c>
      <c r="N51" s="15">
        <v>869.6884849999999</v>
      </c>
      <c r="O51" s="6">
        <v>0</v>
      </c>
    </row>
    <row r="52" spans="1:15" customFormat="1" x14ac:dyDescent="0.25">
      <c r="A52" s="12">
        <v>2021</v>
      </c>
      <c r="B52" s="8" t="s">
        <v>0</v>
      </c>
      <c r="C52" s="13">
        <v>1</v>
      </c>
      <c r="D52" s="13">
        <v>0</v>
      </c>
      <c r="E52" s="78">
        <v>0</v>
      </c>
      <c r="F52" s="104" t="s">
        <v>66</v>
      </c>
      <c r="G52" s="104" t="s">
        <v>75</v>
      </c>
      <c r="H52" s="104" t="s">
        <v>77</v>
      </c>
      <c r="I52" s="15">
        <v>50000</v>
      </c>
      <c r="J52" s="15">
        <v>0</v>
      </c>
      <c r="K52" s="15">
        <v>0</v>
      </c>
      <c r="L52" s="15">
        <v>335.70186000000001</v>
      </c>
      <c r="M52" s="15">
        <v>0</v>
      </c>
      <c r="N52" s="15">
        <v>50000</v>
      </c>
      <c r="O52" s="6">
        <v>0</v>
      </c>
    </row>
    <row r="53" spans="1:15" customFormat="1" x14ac:dyDescent="0.25">
      <c r="A53" s="12">
        <v>2021</v>
      </c>
      <c r="B53" s="8" t="s">
        <v>0</v>
      </c>
      <c r="C53" s="13">
        <v>1</v>
      </c>
      <c r="D53" s="13">
        <v>0</v>
      </c>
      <c r="E53" s="78">
        <v>0</v>
      </c>
      <c r="F53" s="104" t="s">
        <v>66</v>
      </c>
      <c r="G53" s="104" t="s">
        <v>75</v>
      </c>
      <c r="H53" s="104" t="s">
        <v>53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6">
        <v>0</v>
      </c>
    </row>
    <row r="54" spans="1:15" customFormat="1" x14ac:dyDescent="0.25">
      <c r="A54" s="12">
        <v>2021</v>
      </c>
      <c r="B54" s="8" t="s">
        <v>0</v>
      </c>
      <c r="C54" s="13">
        <v>1</v>
      </c>
      <c r="D54" s="13">
        <v>1</v>
      </c>
      <c r="E54" s="78">
        <v>0</v>
      </c>
      <c r="F54" s="104" t="s">
        <v>66</v>
      </c>
      <c r="G54" s="104" t="s">
        <v>75</v>
      </c>
      <c r="H54" s="104" t="s">
        <v>63</v>
      </c>
      <c r="I54" s="15">
        <v>60193.212326000001</v>
      </c>
      <c r="J54" s="15">
        <v>0</v>
      </c>
      <c r="K54" s="15">
        <v>0</v>
      </c>
      <c r="L54" s="15">
        <v>218.98553000000001</v>
      </c>
      <c r="M54" s="15">
        <v>-1.0000003385357559E-6</v>
      </c>
      <c r="N54" s="15">
        <v>60193.212325</v>
      </c>
      <c r="O54" s="6">
        <v>0</v>
      </c>
    </row>
    <row r="55" spans="1:15" customFormat="1" x14ac:dyDescent="0.25">
      <c r="A55" s="12">
        <v>2021</v>
      </c>
      <c r="B55" s="8" t="s">
        <v>0</v>
      </c>
      <c r="C55" s="13">
        <v>1</v>
      </c>
      <c r="D55" s="13">
        <v>1</v>
      </c>
      <c r="E55" s="78">
        <v>0</v>
      </c>
      <c r="F55" s="104" t="s">
        <v>66</v>
      </c>
      <c r="G55" s="104" t="s">
        <v>75</v>
      </c>
      <c r="H55" s="104" t="s">
        <v>54</v>
      </c>
      <c r="I55" s="15">
        <v>-1.2999999999999991E-5</v>
      </c>
      <c r="J55" s="15">
        <v>0</v>
      </c>
      <c r="K55" s="15">
        <v>0</v>
      </c>
      <c r="L55" s="15">
        <v>0</v>
      </c>
      <c r="M55" s="15">
        <v>9.9999999999998365E-7</v>
      </c>
      <c r="N55" s="15">
        <v>-1.2000000000000007E-5</v>
      </c>
      <c r="O55" s="6">
        <v>0</v>
      </c>
    </row>
    <row r="56" spans="1:15" customFormat="1" x14ac:dyDescent="0.25">
      <c r="A56" s="12">
        <v>2021</v>
      </c>
      <c r="B56" s="8" t="s">
        <v>0</v>
      </c>
      <c r="C56" s="13">
        <v>1</v>
      </c>
      <c r="D56" s="13">
        <v>1</v>
      </c>
      <c r="E56" s="78">
        <v>0</v>
      </c>
      <c r="F56" s="104" t="s">
        <v>66</v>
      </c>
      <c r="G56" s="104" t="s">
        <v>75</v>
      </c>
      <c r="H56" s="104" t="s">
        <v>78</v>
      </c>
      <c r="I56" s="15">
        <v>37037.083936000003</v>
      </c>
      <c r="J56" s="15">
        <v>0</v>
      </c>
      <c r="K56" s="15">
        <v>0</v>
      </c>
      <c r="L56" s="15">
        <v>0</v>
      </c>
      <c r="M56" s="15">
        <v>0</v>
      </c>
      <c r="N56" s="15">
        <v>37037.083936000003</v>
      </c>
      <c r="O56" s="6">
        <v>0</v>
      </c>
    </row>
    <row r="57" spans="1:15" customFormat="1" x14ac:dyDescent="0.25">
      <c r="A57" s="12">
        <v>2021</v>
      </c>
      <c r="B57" s="8" t="s">
        <v>0</v>
      </c>
      <c r="C57" s="13">
        <v>1</v>
      </c>
      <c r="D57" s="13">
        <v>1</v>
      </c>
      <c r="E57" s="78">
        <v>0</v>
      </c>
      <c r="F57" s="104" t="s">
        <v>66</v>
      </c>
      <c r="G57" s="104" t="s">
        <v>75</v>
      </c>
      <c r="H57" s="104" t="s">
        <v>59</v>
      </c>
      <c r="I57" s="15">
        <v>1253.1088309999998</v>
      </c>
      <c r="J57" s="15">
        <v>0</v>
      </c>
      <c r="K57" s="15">
        <v>1.91231</v>
      </c>
      <c r="L57" s="15">
        <v>0.21034999999999998</v>
      </c>
      <c r="M57" s="15">
        <v>0</v>
      </c>
      <c r="N57" s="15">
        <v>1251.1965209999998</v>
      </c>
      <c r="O57" s="6">
        <v>0</v>
      </c>
    </row>
    <row r="58" spans="1:15" customFormat="1" x14ac:dyDescent="0.25">
      <c r="A58" s="12">
        <v>2021</v>
      </c>
      <c r="B58" s="8" t="s">
        <v>0</v>
      </c>
      <c r="C58" s="13">
        <v>1</v>
      </c>
      <c r="D58" s="13">
        <v>1</v>
      </c>
      <c r="E58" s="78">
        <v>1</v>
      </c>
      <c r="F58" s="104" t="s">
        <v>66</v>
      </c>
      <c r="G58" s="104" t="s">
        <v>75</v>
      </c>
      <c r="H58" s="104" t="s">
        <v>79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6">
        <v>0</v>
      </c>
    </row>
    <row r="59" spans="1:15" customFormat="1" x14ac:dyDescent="0.25">
      <c r="A59" s="12">
        <v>2021</v>
      </c>
      <c r="B59" s="8" t="s">
        <v>0</v>
      </c>
      <c r="C59" s="13">
        <v>1</v>
      </c>
      <c r="D59" s="13">
        <v>1</v>
      </c>
      <c r="E59" s="78">
        <v>1</v>
      </c>
      <c r="F59" s="104" t="s">
        <v>66</v>
      </c>
      <c r="G59" s="104" t="s">
        <v>75</v>
      </c>
      <c r="H59" s="104" t="s">
        <v>80</v>
      </c>
      <c r="I59" s="15">
        <v>2879.3443069999998</v>
      </c>
      <c r="J59" s="15">
        <v>0</v>
      </c>
      <c r="K59" s="15">
        <v>479.89071999999999</v>
      </c>
      <c r="L59" s="15">
        <v>28.79344</v>
      </c>
      <c r="M59" s="15">
        <v>-9.9999988378840499E-7</v>
      </c>
      <c r="N59" s="15">
        <v>2399.4535860000001</v>
      </c>
      <c r="O59" s="6">
        <v>0</v>
      </c>
    </row>
    <row r="60" spans="1:15" customFormat="1" x14ac:dyDescent="0.25">
      <c r="A60" s="12">
        <v>2021</v>
      </c>
      <c r="B60" s="8" t="s">
        <v>0</v>
      </c>
      <c r="C60" s="13">
        <v>1</v>
      </c>
      <c r="D60" s="13">
        <v>1</v>
      </c>
      <c r="E60" s="78">
        <v>0</v>
      </c>
      <c r="F60" s="104" t="s">
        <v>66</v>
      </c>
      <c r="G60" s="104" t="s">
        <v>75</v>
      </c>
      <c r="H60" s="104" t="s">
        <v>81</v>
      </c>
      <c r="I60" s="15">
        <v>3046.5704300000002</v>
      </c>
      <c r="J60" s="15">
        <v>0</v>
      </c>
      <c r="K60" s="15">
        <v>0</v>
      </c>
      <c r="L60" s="15">
        <v>0</v>
      </c>
      <c r="M60" s="15">
        <v>0</v>
      </c>
      <c r="N60" s="15">
        <v>3046.5704300000002</v>
      </c>
      <c r="O60" s="6">
        <v>0</v>
      </c>
    </row>
    <row r="61" spans="1:15" customFormat="1" x14ac:dyDescent="0.25">
      <c r="A61" s="12">
        <v>2021</v>
      </c>
      <c r="B61" s="8" t="s">
        <v>0</v>
      </c>
      <c r="C61" s="13">
        <v>1</v>
      </c>
      <c r="D61" s="13">
        <v>1</v>
      </c>
      <c r="E61" s="78">
        <v>0</v>
      </c>
      <c r="F61" s="104" t="s">
        <v>66</v>
      </c>
      <c r="G61" s="104" t="s">
        <v>75</v>
      </c>
      <c r="H61" s="104" t="s">
        <v>82</v>
      </c>
      <c r="I61" s="15">
        <v>13000</v>
      </c>
      <c r="J61" s="15">
        <v>0</v>
      </c>
      <c r="K61" s="15">
        <v>0</v>
      </c>
      <c r="L61" s="15">
        <v>0</v>
      </c>
      <c r="M61" s="15">
        <v>0</v>
      </c>
      <c r="N61" s="15">
        <v>13000</v>
      </c>
      <c r="O61" s="6">
        <v>0</v>
      </c>
    </row>
    <row r="62" spans="1:15" customFormat="1" x14ac:dyDescent="0.25">
      <c r="A62" s="12">
        <v>2021</v>
      </c>
      <c r="B62" s="8" t="s">
        <v>0</v>
      </c>
      <c r="C62" s="13">
        <v>1</v>
      </c>
      <c r="D62" s="13">
        <v>1</v>
      </c>
      <c r="E62" s="78">
        <v>0</v>
      </c>
      <c r="F62" s="104" t="s">
        <v>66</v>
      </c>
      <c r="G62" s="104" t="s">
        <v>75</v>
      </c>
      <c r="H62" s="104" t="s">
        <v>42</v>
      </c>
      <c r="I62" s="15">
        <v>22913.686989999998</v>
      </c>
      <c r="J62" s="15">
        <v>0</v>
      </c>
      <c r="K62" s="15">
        <v>0</v>
      </c>
      <c r="L62" s="15">
        <v>0</v>
      </c>
      <c r="M62" s="15">
        <v>0</v>
      </c>
      <c r="N62" s="15">
        <v>22913.686989999998</v>
      </c>
      <c r="O62" s="6">
        <v>0</v>
      </c>
    </row>
    <row r="63" spans="1:15" customFormat="1" x14ac:dyDescent="0.25">
      <c r="A63" s="12">
        <v>2021</v>
      </c>
      <c r="B63" s="8" t="s">
        <v>0</v>
      </c>
      <c r="C63" s="13">
        <v>1</v>
      </c>
      <c r="D63" s="13">
        <v>1</v>
      </c>
      <c r="E63" s="78">
        <v>1</v>
      </c>
      <c r="F63" s="104" t="s">
        <v>66</v>
      </c>
      <c r="G63" s="104" t="s">
        <v>83</v>
      </c>
      <c r="H63" s="104" t="s">
        <v>38</v>
      </c>
      <c r="I63" s="15">
        <v>3492194.5991139999</v>
      </c>
      <c r="J63" s="15">
        <v>0</v>
      </c>
      <c r="K63" s="15">
        <v>16264.83093</v>
      </c>
      <c r="L63" s="15">
        <v>4210.9855600000001</v>
      </c>
      <c r="M63" s="15">
        <v>0</v>
      </c>
      <c r="N63" s="15">
        <v>3475929.7681840002</v>
      </c>
      <c r="O63" s="6">
        <v>340.17232999999999</v>
      </c>
    </row>
    <row r="64" spans="1:15" customFormat="1" x14ac:dyDescent="0.25">
      <c r="A64" s="12">
        <v>2021</v>
      </c>
      <c r="B64" s="8" t="s">
        <v>0</v>
      </c>
      <c r="C64" s="13">
        <v>1</v>
      </c>
      <c r="D64" s="13">
        <v>1</v>
      </c>
      <c r="E64" s="78">
        <v>0</v>
      </c>
      <c r="F64" s="104" t="s">
        <v>66</v>
      </c>
      <c r="G64" s="104" t="s">
        <v>83</v>
      </c>
      <c r="H64" s="104" t="s">
        <v>84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6">
        <v>0</v>
      </c>
    </row>
    <row r="65" spans="1:15" customFormat="1" x14ac:dyDescent="0.25">
      <c r="A65" s="12">
        <v>2021</v>
      </c>
      <c r="B65" s="8" t="s">
        <v>0</v>
      </c>
      <c r="C65" s="13">
        <v>1</v>
      </c>
      <c r="D65" s="13">
        <v>0</v>
      </c>
      <c r="E65" s="78">
        <v>0</v>
      </c>
      <c r="F65" s="104" t="s">
        <v>66</v>
      </c>
      <c r="G65" s="104" t="s">
        <v>83</v>
      </c>
      <c r="H65" s="104" t="s">
        <v>56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6">
        <v>0</v>
      </c>
    </row>
    <row r="66" spans="1:15" customFormat="1" x14ac:dyDescent="0.25">
      <c r="A66" s="12">
        <v>2021</v>
      </c>
      <c r="B66" s="8" t="s">
        <v>0</v>
      </c>
      <c r="C66" s="13">
        <v>1</v>
      </c>
      <c r="D66" s="13">
        <v>1</v>
      </c>
      <c r="E66" s="78">
        <v>0</v>
      </c>
      <c r="F66" s="104" t="s">
        <v>66</v>
      </c>
      <c r="G66" s="104" t="s">
        <v>83</v>
      </c>
      <c r="H66" s="104" t="s">
        <v>62</v>
      </c>
      <c r="I66" s="15">
        <v>135823.29506800001</v>
      </c>
      <c r="J66" s="15">
        <v>0</v>
      </c>
      <c r="K66" s="15">
        <v>3333.3333299999999</v>
      </c>
      <c r="L66" s="15">
        <v>183.26510999999999</v>
      </c>
      <c r="M66" s="15">
        <v>0</v>
      </c>
      <c r="N66" s="15">
        <v>132489.96173799998</v>
      </c>
      <c r="O66" s="6">
        <v>0</v>
      </c>
    </row>
    <row r="67" spans="1:15" customFormat="1" x14ac:dyDescent="0.25">
      <c r="A67" s="12">
        <v>2021</v>
      </c>
      <c r="B67" s="8" t="s">
        <v>0</v>
      </c>
      <c r="C67" s="13">
        <v>1</v>
      </c>
      <c r="D67" s="13">
        <v>1</v>
      </c>
      <c r="E67" s="78">
        <v>0</v>
      </c>
      <c r="F67" s="104" t="s">
        <v>66</v>
      </c>
      <c r="G67" s="104" t="s">
        <v>83</v>
      </c>
      <c r="H67" s="104" t="s">
        <v>40</v>
      </c>
      <c r="I67" s="15">
        <v>230280.169177</v>
      </c>
      <c r="J67" s="15">
        <v>0</v>
      </c>
      <c r="K67" s="15">
        <v>4166.5512500000004</v>
      </c>
      <c r="L67" s="15">
        <v>894.57441000000006</v>
      </c>
      <c r="M67" s="15">
        <v>0</v>
      </c>
      <c r="N67" s="15">
        <v>226113.61792700001</v>
      </c>
      <c r="O67" s="6">
        <v>0</v>
      </c>
    </row>
    <row r="68" spans="1:15" customFormat="1" x14ac:dyDescent="0.25">
      <c r="A68" s="12">
        <v>2021</v>
      </c>
      <c r="B68" s="8" t="s">
        <v>0</v>
      </c>
      <c r="C68" s="13">
        <v>1</v>
      </c>
      <c r="D68" s="13">
        <v>1</v>
      </c>
      <c r="E68" s="78">
        <v>0</v>
      </c>
      <c r="F68" s="104" t="s">
        <v>66</v>
      </c>
      <c r="G68" s="104" t="s">
        <v>83</v>
      </c>
      <c r="H68" s="104" t="s">
        <v>85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6">
        <v>0</v>
      </c>
    </row>
    <row r="69" spans="1:15" customFormat="1" x14ac:dyDescent="0.25">
      <c r="A69" s="12">
        <v>2021</v>
      </c>
      <c r="B69" s="8" t="s">
        <v>0</v>
      </c>
      <c r="C69" s="13">
        <v>1</v>
      </c>
      <c r="D69" s="13">
        <v>1</v>
      </c>
      <c r="E69" s="78">
        <v>0</v>
      </c>
      <c r="F69" s="104" t="s">
        <v>66</v>
      </c>
      <c r="G69" s="104" t="s">
        <v>83</v>
      </c>
      <c r="H69" s="104" t="s">
        <v>81</v>
      </c>
      <c r="I69" s="15">
        <v>54545.454539999999</v>
      </c>
      <c r="J69" s="15">
        <v>0</v>
      </c>
      <c r="K69" s="15">
        <v>0</v>
      </c>
      <c r="L69" s="15">
        <v>0</v>
      </c>
      <c r="M69" s="15">
        <v>0</v>
      </c>
      <c r="N69" s="15">
        <v>54545.454539999999</v>
      </c>
      <c r="O69" s="6">
        <v>0</v>
      </c>
    </row>
    <row r="70" spans="1:15" customFormat="1" x14ac:dyDescent="0.25">
      <c r="A70" s="12">
        <v>2021</v>
      </c>
      <c r="B70" s="8" t="s">
        <v>0</v>
      </c>
      <c r="C70" s="13">
        <v>1</v>
      </c>
      <c r="D70" s="13">
        <v>1</v>
      </c>
      <c r="E70" s="78">
        <v>0</v>
      </c>
      <c r="F70" s="104" t="s">
        <v>66</v>
      </c>
      <c r="G70" s="104" t="s">
        <v>83</v>
      </c>
      <c r="H70" s="104" t="s">
        <v>59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6">
        <v>0</v>
      </c>
    </row>
    <row r="71" spans="1:15" customFormat="1" x14ac:dyDescent="0.25">
      <c r="A71" s="12">
        <v>2021</v>
      </c>
      <c r="B71" s="8" t="s">
        <v>0</v>
      </c>
      <c r="C71" s="13">
        <v>1</v>
      </c>
      <c r="D71" s="13">
        <v>1</v>
      </c>
      <c r="E71" s="78">
        <v>0</v>
      </c>
      <c r="F71" s="104" t="s">
        <v>66</v>
      </c>
      <c r="G71" s="104" t="s">
        <v>83</v>
      </c>
      <c r="H71" s="104" t="s">
        <v>63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6">
        <v>0</v>
      </c>
    </row>
    <row r="72" spans="1:15" customFormat="1" x14ac:dyDescent="0.25">
      <c r="A72" s="12">
        <v>2021</v>
      </c>
      <c r="B72" s="8" t="s">
        <v>0</v>
      </c>
      <c r="C72" s="13">
        <v>1</v>
      </c>
      <c r="D72" s="13">
        <v>1</v>
      </c>
      <c r="E72" s="78">
        <v>0</v>
      </c>
      <c r="F72" s="104" t="s">
        <v>66</v>
      </c>
      <c r="G72" s="104" t="s">
        <v>83</v>
      </c>
      <c r="H72" s="104" t="s">
        <v>78</v>
      </c>
      <c r="I72" s="15">
        <v>165</v>
      </c>
      <c r="J72" s="15">
        <v>0</v>
      </c>
      <c r="K72" s="15">
        <v>0</v>
      </c>
      <c r="L72" s="15">
        <v>0</v>
      </c>
      <c r="M72" s="15">
        <v>0</v>
      </c>
      <c r="N72" s="15">
        <v>165</v>
      </c>
      <c r="O72" s="6">
        <v>0</v>
      </c>
    </row>
    <row r="73" spans="1:15" customFormat="1" x14ac:dyDescent="0.25">
      <c r="A73" s="12">
        <v>2021</v>
      </c>
      <c r="B73" s="8" t="s">
        <v>0</v>
      </c>
      <c r="C73" s="13">
        <v>1</v>
      </c>
      <c r="D73" s="13">
        <v>1</v>
      </c>
      <c r="E73" s="78">
        <v>0</v>
      </c>
      <c r="F73" s="104" t="s">
        <v>66</v>
      </c>
      <c r="G73" s="104" t="s">
        <v>83</v>
      </c>
      <c r="H73" s="104" t="s">
        <v>54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6">
        <v>0</v>
      </c>
    </row>
    <row r="74" spans="1:15" customFormat="1" x14ac:dyDescent="0.25">
      <c r="A74" s="12">
        <v>2021</v>
      </c>
      <c r="B74" s="8" t="s">
        <v>0</v>
      </c>
      <c r="C74" s="13">
        <v>1</v>
      </c>
      <c r="D74" s="13">
        <v>0</v>
      </c>
      <c r="E74" s="78">
        <v>0</v>
      </c>
      <c r="F74" s="104" t="s">
        <v>66</v>
      </c>
      <c r="G74" s="104" t="s">
        <v>83</v>
      </c>
      <c r="H74" s="104" t="s">
        <v>86</v>
      </c>
      <c r="I74" s="15">
        <v>30000</v>
      </c>
      <c r="J74" s="15">
        <v>0</v>
      </c>
      <c r="K74" s="15">
        <v>0</v>
      </c>
      <c r="L74" s="15">
        <v>0</v>
      </c>
      <c r="M74" s="15">
        <v>0</v>
      </c>
      <c r="N74" s="15">
        <v>30000</v>
      </c>
      <c r="O74" s="6">
        <v>0</v>
      </c>
    </row>
    <row r="75" spans="1:15" customFormat="1" x14ac:dyDescent="0.25">
      <c r="A75" s="12">
        <v>2021</v>
      </c>
      <c r="B75" s="8" t="s">
        <v>0</v>
      </c>
      <c r="C75" s="13">
        <v>1</v>
      </c>
      <c r="D75" s="13">
        <v>0</v>
      </c>
      <c r="E75" s="78">
        <v>0</v>
      </c>
      <c r="F75" s="104" t="s">
        <v>66</v>
      </c>
      <c r="G75" s="104" t="s">
        <v>83</v>
      </c>
      <c r="H75" s="104" t="s">
        <v>46</v>
      </c>
      <c r="I75" s="15">
        <v>40000</v>
      </c>
      <c r="J75" s="15">
        <v>0</v>
      </c>
      <c r="K75" s="15">
        <v>0</v>
      </c>
      <c r="L75" s="15">
        <v>0</v>
      </c>
      <c r="M75" s="15">
        <v>0</v>
      </c>
      <c r="N75" s="15">
        <v>40000</v>
      </c>
      <c r="O75" s="6">
        <v>0</v>
      </c>
    </row>
    <row r="76" spans="1:15" customFormat="1" x14ac:dyDescent="0.25">
      <c r="A76" s="12">
        <v>2021</v>
      </c>
      <c r="B76" s="8" t="s">
        <v>0</v>
      </c>
      <c r="C76" s="13">
        <v>1</v>
      </c>
      <c r="D76" s="13">
        <v>1</v>
      </c>
      <c r="E76" s="78">
        <v>0</v>
      </c>
      <c r="F76" s="104" t="s">
        <v>66</v>
      </c>
      <c r="G76" s="104" t="s">
        <v>83</v>
      </c>
      <c r="H76" s="104" t="s">
        <v>57</v>
      </c>
      <c r="I76" s="15">
        <v>44034.3868</v>
      </c>
      <c r="J76" s="15">
        <v>0</v>
      </c>
      <c r="K76" s="15">
        <v>0</v>
      </c>
      <c r="L76" s="15">
        <v>0</v>
      </c>
      <c r="M76" s="15">
        <v>0</v>
      </c>
      <c r="N76" s="15">
        <v>44034.3868</v>
      </c>
      <c r="O76" s="6">
        <v>0</v>
      </c>
    </row>
    <row r="77" spans="1:15" customFormat="1" x14ac:dyDescent="0.25">
      <c r="A77" s="12">
        <v>2021</v>
      </c>
      <c r="B77" s="8" t="s">
        <v>0</v>
      </c>
      <c r="C77" s="13">
        <v>1</v>
      </c>
      <c r="D77" s="13">
        <v>1</v>
      </c>
      <c r="E77" s="78">
        <v>0</v>
      </c>
      <c r="F77" s="104" t="s">
        <v>66</v>
      </c>
      <c r="G77" s="104" t="s">
        <v>83</v>
      </c>
      <c r="H77" s="104" t="s">
        <v>47</v>
      </c>
      <c r="I77" s="15">
        <v>41854.815440000006</v>
      </c>
      <c r="J77" s="15">
        <v>0</v>
      </c>
      <c r="K77" s="15">
        <v>0</v>
      </c>
      <c r="L77" s="15">
        <v>0</v>
      </c>
      <c r="M77" s="15">
        <v>0</v>
      </c>
      <c r="N77" s="15">
        <v>41854.815440000006</v>
      </c>
      <c r="O77" s="6">
        <v>0</v>
      </c>
    </row>
    <row r="78" spans="1:15" customFormat="1" x14ac:dyDescent="0.25">
      <c r="A78" s="12">
        <v>2021</v>
      </c>
      <c r="B78" s="8" t="s">
        <v>0</v>
      </c>
      <c r="C78" s="13">
        <v>1</v>
      </c>
      <c r="D78" s="13">
        <v>1</v>
      </c>
      <c r="E78" s="78">
        <v>1</v>
      </c>
      <c r="F78" s="104" t="s">
        <v>66</v>
      </c>
      <c r="G78" s="104" t="s">
        <v>87</v>
      </c>
      <c r="H78" s="104" t="s">
        <v>38</v>
      </c>
      <c r="I78" s="15">
        <v>1852149.1799100004</v>
      </c>
      <c r="J78" s="15">
        <v>0</v>
      </c>
      <c r="K78" s="15">
        <v>0</v>
      </c>
      <c r="L78" s="15">
        <v>0</v>
      </c>
      <c r="M78" s="15">
        <v>0</v>
      </c>
      <c r="N78" s="15">
        <v>1852149.1799100004</v>
      </c>
      <c r="O78" s="6">
        <v>0</v>
      </c>
    </row>
    <row r="79" spans="1:15" customFormat="1" x14ac:dyDescent="0.25">
      <c r="A79" s="12">
        <v>2021</v>
      </c>
      <c r="B79" s="8" t="s">
        <v>0</v>
      </c>
      <c r="C79" s="13">
        <v>1</v>
      </c>
      <c r="D79" s="13">
        <v>0</v>
      </c>
      <c r="E79" s="78">
        <v>0</v>
      </c>
      <c r="F79" s="104" t="s">
        <v>66</v>
      </c>
      <c r="G79" s="104" t="s">
        <v>87</v>
      </c>
      <c r="H79" s="104" t="s">
        <v>46</v>
      </c>
      <c r="I79" s="15">
        <v>120000</v>
      </c>
      <c r="J79" s="15">
        <v>0</v>
      </c>
      <c r="K79" s="15">
        <v>0</v>
      </c>
      <c r="L79" s="15">
        <v>0</v>
      </c>
      <c r="M79" s="15">
        <v>0</v>
      </c>
      <c r="N79" s="15">
        <v>120000</v>
      </c>
      <c r="O79" s="6">
        <v>0</v>
      </c>
    </row>
    <row r="80" spans="1:15" customFormat="1" x14ac:dyDescent="0.25">
      <c r="A80" s="12">
        <v>2021</v>
      </c>
      <c r="B80" s="8" t="s">
        <v>0</v>
      </c>
      <c r="C80" s="13">
        <v>1</v>
      </c>
      <c r="D80" s="13">
        <v>1</v>
      </c>
      <c r="E80" s="78">
        <v>0</v>
      </c>
      <c r="F80" s="104" t="s">
        <v>66</v>
      </c>
      <c r="G80" s="104" t="s">
        <v>87</v>
      </c>
      <c r="H80" s="104" t="s">
        <v>59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6">
        <v>0</v>
      </c>
    </row>
    <row r="81" spans="1:15" customFormat="1" x14ac:dyDescent="0.25">
      <c r="A81" s="12">
        <v>2021</v>
      </c>
      <c r="B81" s="8" t="s">
        <v>0</v>
      </c>
      <c r="C81" s="13">
        <v>1</v>
      </c>
      <c r="D81" s="13">
        <v>1</v>
      </c>
      <c r="E81" s="78">
        <v>0</v>
      </c>
      <c r="F81" s="104" t="s">
        <v>66</v>
      </c>
      <c r="G81" s="104" t="s">
        <v>87</v>
      </c>
      <c r="H81" s="104" t="s">
        <v>88</v>
      </c>
      <c r="I81" s="15">
        <v>92740.626380000002</v>
      </c>
      <c r="J81" s="15">
        <v>0</v>
      </c>
      <c r="K81" s="15">
        <v>0</v>
      </c>
      <c r="L81" s="15">
        <v>0</v>
      </c>
      <c r="M81" s="15">
        <v>0</v>
      </c>
      <c r="N81" s="15">
        <v>92740.626380000002</v>
      </c>
      <c r="O81" s="6">
        <v>0</v>
      </c>
    </row>
    <row r="82" spans="1:15" customFormat="1" x14ac:dyDescent="0.25">
      <c r="A82" s="12">
        <v>2021</v>
      </c>
      <c r="B82" s="8" t="s">
        <v>0</v>
      </c>
      <c r="C82" s="13">
        <v>1</v>
      </c>
      <c r="D82" s="13">
        <v>1</v>
      </c>
      <c r="E82" s="78">
        <v>0</v>
      </c>
      <c r="F82" s="104" t="s">
        <v>66</v>
      </c>
      <c r="G82" s="104" t="s">
        <v>87</v>
      </c>
      <c r="H82" s="104" t="s">
        <v>40</v>
      </c>
      <c r="I82" s="15">
        <v>401087.08601999999</v>
      </c>
      <c r="J82" s="15">
        <v>0</v>
      </c>
      <c r="K82" s="15">
        <v>0</v>
      </c>
      <c r="L82" s="15">
        <v>0</v>
      </c>
      <c r="M82" s="15">
        <v>0</v>
      </c>
      <c r="N82" s="15">
        <v>401087.08601999999</v>
      </c>
      <c r="O82" s="6">
        <v>0</v>
      </c>
    </row>
    <row r="83" spans="1:15" customFormat="1" x14ac:dyDescent="0.25">
      <c r="A83" s="12">
        <v>2021</v>
      </c>
      <c r="B83" s="8" t="s">
        <v>0</v>
      </c>
      <c r="C83" s="13">
        <v>1</v>
      </c>
      <c r="D83" s="13">
        <v>1</v>
      </c>
      <c r="E83" s="78">
        <v>0</v>
      </c>
      <c r="F83" s="104" t="s">
        <v>66</v>
      </c>
      <c r="G83" s="104" t="s">
        <v>87</v>
      </c>
      <c r="H83" s="104" t="s">
        <v>49</v>
      </c>
      <c r="I83" s="15">
        <v>96913.253019999989</v>
      </c>
      <c r="J83" s="15">
        <v>0</v>
      </c>
      <c r="K83" s="15">
        <v>0</v>
      </c>
      <c r="L83" s="15">
        <v>0</v>
      </c>
      <c r="M83" s="15">
        <v>0</v>
      </c>
      <c r="N83" s="15">
        <v>96913.253019999989</v>
      </c>
      <c r="O83" s="6">
        <v>0</v>
      </c>
    </row>
    <row r="84" spans="1:15" customFormat="1" x14ac:dyDescent="0.25">
      <c r="A84" s="12">
        <v>2021</v>
      </c>
      <c r="B84" s="8" t="s">
        <v>0</v>
      </c>
      <c r="C84" s="13">
        <v>1</v>
      </c>
      <c r="D84" s="13">
        <v>1</v>
      </c>
      <c r="E84" s="78">
        <v>0</v>
      </c>
      <c r="F84" s="104" t="s">
        <v>66</v>
      </c>
      <c r="G84" s="104" t="s">
        <v>87</v>
      </c>
      <c r="H84" s="104" t="s">
        <v>89</v>
      </c>
      <c r="I84" s="15">
        <v>26083.112120000002</v>
      </c>
      <c r="J84" s="15">
        <v>0</v>
      </c>
      <c r="K84" s="15">
        <v>0</v>
      </c>
      <c r="L84" s="15">
        <v>0</v>
      </c>
      <c r="M84" s="15">
        <v>0</v>
      </c>
      <c r="N84" s="15">
        <v>26083.112120000002</v>
      </c>
      <c r="O84" s="6">
        <v>0</v>
      </c>
    </row>
    <row r="85" spans="1:15" customFormat="1" x14ac:dyDescent="0.25">
      <c r="A85" s="12">
        <v>2021</v>
      </c>
      <c r="B85" s="8" t="s">
        <v>0</v>
      </c>
      <c r="C85" s="13">
        <v>1</v>
      </c>
      <c r="D85" s="13">
        <v>1</v>
      </c>
      <c r="E85" s="78">
        <v>0</v>
      </c>
      <c r="F85" s="104" t="s">
        <v>66</v>
      </c>
      <c r="G85" s="104" t="s">
        <v>87</v>
      </c>
      <c r="H85" s="104" t="s">
        <v>82</v>
      </c>
      <c r="I85" s="15">
        <v>6150.3821399999997</v>
      </c>
      <c r="J85" s="15">
        <v>0</v>
      </c>
      <c r="K85" s="15">
        <v>0</v>
      </c>
      <c r="L85" s="15">
        <v>0</v>
      </c>
      <c r="M85" s="15">
        <v>0</v>
      </c>
      <c r="N85" s="15">
        <v>6150.3821399999997</v>
      </c>
      <c r="O85" s="6">
        <v>0</v>
      </c>
    </row>
    <row r="86" spans="1:15" customFormat="1" x14ac:dyDescent="0.25">
      <c r="A86" s="12">
        <v>2021</v>
      </c>
      <c r="B86" s="8" t="s">
        <v>0</v>
      </c>
      <c r="C86" s="13">
        <v>1</v>
      </c>
      <c r="D86" s="13">
        <v>1</v>
      </c>
      <c r="E86" s="78">
        <v>1</v>
      </c>
      <c r="F86" s="104" t="s">
        <v>71</v>
      </c>
      <c r="G86" s="104" t="s">
        <v>90</v>
      </c>
      <c r="H86" s="104" t="s">
        <v>38</v>
      </c>
      <c r="I86" s="15">
        <v>87605</v>
      </c>
      <c r="J86" s="15">
        <v>0</v>
      </c>
      <c r="K86" s="15">
        <v>0</v>
      </c>
      <c r="L86" s="15">
        <v>0</v>
      </c>
      <c r="M86" s="15">
        <v>0</v>
      </c>
      <c r="N86" s="15">
        <v>87605</v>
      </c>
      <c r="O86" s="6">
        <v>0</v>
      </c>
    </row>
    <row r="87" spans="1:15" customFormat="1" x14ac:dyDescent="0.25">
      <c r="A87" s="12">
        <v>2021</v>
      </c>
      <c r="B87" s="8" t="s">
        <v>0</v>
      </c>
      <c r="C87" s="13">
        <v>1</v>
      </c>
      <c r="D87" s="13">
        <v>1</v>
      </c>
      <c r="E87" s="78">
        <v>1</v>
      </c>
      <c r="F87" s="104" t="s">
        <v>71</v>
      </c>
      <c r="G87" s="104" t="s">
        <v>90</v>
      </c>
      <c r="H87" s="104" t="s">
        <v>91</v>
      </c>
      <c r="I87" s="15">
        <v>299</v>
      </c>
      <c r="J87" s="15">
        <v>0</v>
      </c>
      <c r="K87" s="15">
        <v>0</v>
      </c>
      <c r="L87" s="15">
        <v>0</v>
      </c>
      <c r="M87" s="15">
        <v>0</v>
      </c>
      <c r="N87" s="15">
        <v>299</v>
      </c>
      <c r="O87" s="6">
        <v>0</v>
      </c>
    </row>
    <row r="88" spans="1:15" customFormat="1" x14ac:dyDescent="0.25">
      <c r="A88" s="12">
        <v>2021</v>
      </c>
      <c r="B88" s="8" t="s">
        <v>0</v>
      </c>
      <c r="C88" s="13">
        <v>1</v>
      </c>
      <c r="D88" s="13">
        <v>1</v>
      </c>
      <c r="E88" s="78">
        <v>1</v>
      </c>
      <c r="F88" s="104" t="s">
        <v>71</v>
      </c>
      <c r="G88" s="104" t="s">
        <v>90</v>
      </c>
      <c r="H88" s="104" t="s">
        <v>92</v>
      </c>
      <c r="I88" s="15">
        <v>1263</v>
      </c>
      <c r="J88" s="15">
        <v>0</v>
      </c>
      <c r="K88" s="15">
        <v>0</v>
      </c>
      <c r="L88" s="15">
        <v>0</v>
      </c>
      <c r="M88" s="15">
        <v>0</v>
      </c>
      <c r="N88" s="15">
        <v>1263</v>
      </c>
      <c r="O88" s="6">
        <v>0</v>
      </c>
    </row>
    <row r="89" spans="1:15" customFormat="1" x14ac:dyDescent="0.25">
      <c r="A89" s="12">
        <v>2021</v>
      </c>
      <c r="B89" s="8" t="s">
        <v>0</v>
      </c>
      <c r="C89" s="13">
        <v>1</v>
      </c>
      <c r="D89" s="13">
        <v>0</v>
      </c>
      <c r="E89" s="78">
        <v>0</v>
      </c>
      <c r="F89" s="104" t="s">
        <v>71</v>
      </c>
      <c r="G89" s="104" t="s">
        <v>90</v>
      </c>
      <c r="H89" s="104" t="s">
        <v>46</v>
      </c>
      <c r="I89" s="15">
        <v>2</v>
      </c>
      <c r="J89" s="15">
        <v>0</v>
      </c>
      <c r="K89" s="15">
        <v>0</v>
      </c>
      <c r="L89" s="15">
        <v>0</v>
      </c>
      <c r="M89" s="15">
        <v>0</v>
      </c>
      <c r="N89" s="15">
        <v>2</v>
      </c>
      <c r="O89" s="6">
        <v>0</v>
      </c>
    </row>
    <row r="90" spans="1:15" customFormat="1" x14ac:dyDescent="0.25">
      <c r="A90" s="12">
        <v>2021</v>
      </c>
      <c r="B90" s="8" t="s">
        <v>0</v>
      </c>
      <c r="C90" s="13">
        <v>1</v>
      </c>
      <c r="D90" s="13">
        <v>1</v>
      </c>
      <c r="E90" s="78">
        <v>1</v>
      </c>
      <c r="F90" s="104" t="s">
        <v>71</v>
      </c>
      <c r="G90" s="104" t="s">
        <v>90</v>
      </c>
      <c r="H90" s="104" t="s">
        <v>93</v>
      </c>
      <c r="I90" s="15">
        <v>155</v>
      </c>
      <c r="J90" s="15">
        <v>0</v>
      </c>
      <c r="K90" s="15">
        <v>0</v>
      </c>
      <c r="L90" s="15">
        <v>0</v>
      </c>
      <c r="M90" s="15">
        <v>0</v>
      </c>
      <c r="N90" s="15">
        <v>155</v>
      </c>
      <c r="O90" s="6">
        <v>0</v>
      </c>
    </row>
    <row r="91" spans="1:15" customFormat="1" x14ac:dyDescent="0.25">
      <c r="A91" s="12">
        <v>2021</v>
      </c>
      <c r="B91" s="8" t="s">
        <v>0</v>
      </c>
      <c r="C91" s="13">
        <v>1</v>
      </c>
      <c r="D91" s="13">
        <v>1</v>
      </c>
      <c r="E91" s="78">
        <v>1</v>
      </c>
      <c r="F91" s="104" t="s">
        <v>71</v>
      </c>
      <c r="G91" s="104" t="s">
        <v>90</v>
      </c>
      <c r="H91" s="104" t="s">
        <v>94</v>
      </c>
      <c r="I91" s="15">
        <v>239</v>
      </c>
      <c r="J91" s="15">
        <v>0</v>
      </c>
      <c r="K91" s="15">
        <v>0</v>
      </c>
      <c r="L91" s="15">
        <v>0</v>
      </c>
      <c r="M91" s="15">
        <v>0</v>
      </c>
      <c r="N91" s="15">
        <v>239</v>
      </c>
      <c r="O91" s="6">
        <v>0</v>
      </c>
    </row>
    <row r="92" spans="1:15" customFormat="1" x14ac:dyDescent="0.25">
      <c r="A92" s="12">
        <v>2021</v>
      </c>
      <c r="B92" s="8" t="s">
        <v>0</v>
      </c>
      <c r="C92" s="13">
        <v>1</v>
      </c>
      <c r="D92" s="13">
        <v>1</v>
      </c>
      <c r="E92" s="78">
        <v>1</v>
      </c>
      <c r="F92" s="104" t="s">
        <v>71</v>
      </c>
      <c r="G92" s="104" t="s">
        <v>90</v>
      </c>
      <c r="H92" s="104" t="s">
        <v>95</v>
      </c>
      <c r="I92" s="15">
        <v>699</v>
      </c>
      <c r="J92" s="15">
        <v>0</v>
      </c>
      <c r="K92" s="15">
        <v>0</v>
      </c>
      <c r="L92" s="15">
        <v>0</v>
      </c>
      <c r="M92" s="15">
        <v>0</v>
      </c>
      <c r="N92" s="15">
        <v>699</v>
      </c>
      <c r="O92" s="6">
        <v>0</v>
      </c>
    </row>
    <row r="93" spans="1:15" customFormat="1" x14ac:dyDescent="0.25">
      <c r="A93" s="12">
        <v>2021</v>
      </c>
      <c r="B93" s="8" t="s">
        <v>0</v>
      </c>
      <c r="C93" s="13">
        <v>1</v>
      </c>
      <c r="D93" s="13">
        <v>1</v>
      </c>
      <c r="E93" s="78">
        <v>0</v>
      </c>
      <c r="F93" s="104" t="s">
        <v>71</v>
      </c>
      <c r="G93" s="104" t="s">
        <v>90</v>
      </c>
      <c r="H93" s="104" t="s">
        <v>55</v>
      </c>
      <c r="I93" s="15">
        <v>2711</v>
      </c>
      <c r="J93" s="15">
        <v>0</v>
      </c>
      <c r="K93" s="15">
        <v>0</v>
      </c>
      <c r="L93" s="15">
        <v>0</v>
      </c>
      <c r="M93" s="15">
        <v>0</v>
      </c>
      <c r="N93" s="15">
        <v>2711</v>
      </c>
      <c r="O93" s="6">
        <v>0</v>
      </c>
    </row>
    <row r="94" spans="1:15" customFormat="1" x14ac:dyDescent="0.25">
      <c r="A94" s="12">
        <v>2021</v>
      </c>
      <c r="B94" s="8" t="s">
        <v>0</v>
      </c>
      <c r="C94" s="13">
        <v>1</v>
      </c>
      <c r="D94" s="13">
        <v>1</v>
      </c>
      <c r="E94" s="78">
        <v>0</v>
      </c>
      <c r="F94" s="104" t="s">
        <v>71</v>
      </c>
      <c r="G94" s="104" t="s">
        <v>90</v>
      </c>
      <c r="H94" s="104" t="s">
        <v>39</v>
      </c>
      <c r="I94" s="15">
        <v>11335</v>
      </c>
      <c r="J94" s="15">
        <v>0</v>
      </c>
      <c r="K94" s="15">
        <v>0</v>
      </c>
      <c r="L94" s="15">
        <v>0</v>
      </c>
      <c r="M94" s="15">
        <v>0</v>
      </c>
      <c r="N94" s="15">
        <v>11335</v>
      </c>
      <c r="O94" s="6">
        <v>0</v>
      </c>
    </row>
    <row r="95" spans="1:15" customFormat="1" x14ac:dyDescent="0.25">
      <c r="A95" s="12">
        <v>2021</v>
      </c>
      <c r="B95" s="8" t="s">
        <v>0</v>
      </c>
      <c r="C95" s="13">
        <v>1</v>
      </c>
      <c r="D95" s="13">
        <v>1</v>
      </c>
      <c r="E95" s="78">
        <v>0</v>
      </c>
      <c r="F95" s="104" t="s">
        <v>71</v>
      </c>
      <c r="G95" s="104" t="s">
        <v>90</v>
      </c>
      <c r="H95" s="104" t="s">
        <v>42</v>
      </c>
      <c r="I95" s="15">
        <v>487</v>
      </c>
      <c r="J95" s="15">
        <v>0</v>
      </c>
      <c r="K95" s="15">
        <v>0</v>
      </c>
      <c r="L95" s="15">
        <v>0</v>
      </c>
      <c r="M95" s="15">
        <v>0</v>
      </c>
      <c r="N95" s="15">
        <v>487</v>
      </c>
      <c r="O95" s="6">
        <v>0</v>
      </c>
    </row>
    <row r="96" spans="1:15" customFormat="1" x14ac:dyDescent="0.25">
      <c r="A96" s="12">
        <v>2021</v>
      </c>
      <c r="B96" s="8" t="s">
        <v>0</v>
      </c>
      <c r="C96" s="13">
        <v>1</v>
      </c>
      <c r="D96" s="13">
        <v>1</v>
      </c>
      <c r="E96" s="78">
        <v>1</v>
      </c>
      <c r="F96" s="104" t="s">
        <v>71</v>
      </c>
      <c r="G96" s="104" t="s">
        <v>96</v>
      </c>
      <c r="H96" s="104" t="s">
        <v>38</v>
      </c>
      <c r="I96" s="15">
        <v>206814</v>
      </c>
      <c r="J96" s="15">
        <v>0</v>
      </c>
      <c r="K96" s="15">
        <v>0</v>
      </c>
      <c r="L96" s="15">
        <v>0</v>
      </c>
      <c r="M96" s="15">
        <v>0</v>
      </c>
      <c r="N96" s="15">
        <v>206814</v>
      </c>
      <c r="O96" s="6">
        <v>0</v>
      </c>
    </row>
    <row r="97" spans="1:15" customFormat="1" x14ac:dyDescent="0.25">
      <c r="A97" s="12">
        <v>2021</v>
      </c>
      <c r="B97" s="8" t="s">
        <v>0</v>
      </c>
      <c r="C97" s="13">
        <v>1</v>
      </c>
      <c r="D97" s="13">
        <v>1</v>
      </c>
      <c r="E97" s="78">
        <v>1</v>
      </c>
      <c r="F97" s="104" t="s">
        <v>71</v>
      </c>
      <c r="G97" s="104" t="s">
        <v>96</v>
      </c>
      <c r="H97" s="104" t="s">
        <v>91</v>
      </c>
      <c r="I97" s="15">
        <v>2230</v>
      </c>
      <c r="J97" s="15">
        <v>0</v>
      </c>
      <c r="K97" s="15">
        <v>0</v>
      </c>
      <c r="L97" s="15">
        <v>0</v>
      </c>
      <c r="M97" s="15">
        <v>0</v>
      </c>
      <c r="N97" s="15">
        <v>2230</v>
      </c>
      <c r="O97" s="6">
        <v>0</v>
      </c>
    </row>
    <row r="98" spans="1:15" customFormat="1" x14ac:dyDescent="0.25">
      <c r="A98" s="12">
        <v>2021</v>
      </c>
      <c r="B98" s="8" t="s">
        <v>0</v>
      </c>
      <c r="C98" s="13">
        <v>1</v>
      </c>
      <c r="D98" s="13">
        <v>1</v>
      </c>
      <c r="E98" s="78">
        <v>1</v>
      </c>
      <c r="F98" s="104" t="s">
        <v>71</v>
      </c>
      <c r="G98" s="104" t="s">
        <v>96</v>
      </c>
      <c r="H98" s="104" t="s">
        <v>92</v>
      </c>
      <c r="I98" s="15">
        <v>8092</v>
      </c>
      <c r="J98" s="15">
        <v>0</v>
      </c>
      <c r="K98" s="15">
        <v>0</v>
      </c>
      <c r="L98" s="15">
        <v>0</v>
      </c>
      <c r="M98" s="15">
        <v>0</v>
      </c>
      <c r="N98" s="15">
        <v>8092</v>
      </c>
      <c r="O98" s="6">
        <v>0</v>
      </c>
    </row>
    <row r="99" spans="1:15" customFormat="1" x14ac:dyDescent="0.25">
      <c r="A99" s="12">
        <v>2021</v>
      </c>
      <c r="B99" s="8" t="s">
        <v>0</v>
      </c>
      <c r="C99" s="13">
        <v>1</v>
      </c>
      <c r="D99" s="13">
        <v>0</v>
      </c>
      <c r="E99" s="78">
        <v>0</v>
      </c>
      <c r="F99" s="104" t="s">
        <v>71</v>
      </c>
      <c r="G99" s="104" t="s">
        <v>96</v>
      </c>
      <c r="H99" s="104" t="s">
        <v>46</v>
      </c>
      <c r="I99" s="15">
        <v>19.411000000000001</v>
      </c>
      <c r="J99" s="15">
        <v>0</v>
      </c>
      <c r="K99" s="15">
        <v>0</v>
      </c>
      <c r="L99" s="15">
        <v>0</v>
      </c>
      <c r="M99" s="15">
        <v>0</v>
      </c>
      <c r="N99" s="15">
        <v>19.411000000000001</v>
      </c>
      <c r="O99" s="6">
        <v>0</v>
      </c>
    </row>
    <row r="100" spans="1:15" customFormat="1" x14ac:dyDescent="0.25">
      <c r="A100" s="12">
        <v>2021</v>
      </c>
      <c r="B100" s="8" t="s">
        <v>0</v>
      </c>
      <c r="C100" s="13">
        <v>1</v>
      </c>
      <c r="D100" s="13">
        <v>1</v>
      </c>
      <c r="E100" s="78">
        <v>1</v>
      </c>
      <c r="F100" s="104" t="s">
        <v>71</v>
      </c>
      <c r="G100" s="104" t="s">
        <v>96</v>
      </c>
      <c r="H100" s="104" t="s">
        <v>93</v>
      </c>
      <c r="I100" s="15">
        <v>1030</v>
      </c>
      <c r="J100" s="15">
        <v>0</v>
      </c>
      <c r="K100" s="15">
        <v>0</v>
      </c>
      <c r="L100" s="15">
        <v>0</v>
      </c>
      <c r="M100" s="15">
        <v>0</v>
      </c>
      <c r="N100" s="15">
        <v>1030</v>
      </c>
      <c r="O100" s="6">
        <v>0</v>
      </c>
    </row>
    <row r="101" spans="1:15" customFormat="1" x14ac:dyDescent="0.25">
      <c r="A101" s="12">
        <v>2021</v>
      </c>
      <c r="B101" s="8" t="s">
        <v>0</v>
      </c>
      <c r="C101" s="13">
        <v>1</v>
      </c>
      <c r="D101" s="13">
        <v>1</v>
      </c>
      <c r="E101" s="78">
        <v>1</v>
      </c>
      <c r="F101" s="104" t="s">
        <v>71</v>
      </c>
      <c r="G101" s="104" t="s">
        <v>96</v>
      </c>
      <c r="H101" s="104" t="s">
        <v>94</v>
      </c>
      <c r="I101" s="15">
        <v>2390</v>
      </c>
      <c r="J101" s="15">
        <v>0</v>
      </c>
      <c r="K101" s="15">
        <v>0</v>
      </c>
      <c r="L101" s="15">
        <v>0</v>
      </c>
      <c r="M101" s="15">
        <v>0</v>
      </c>
      <c r="N101" s="15">
        <v>2390</v>
      </c>
      <c r="O101" s="6">
        <v>0</v>
      </c>
    </row>
    <row r="102" spans="1:15" customFormat="1" x14ac:dyDescent="0.25">
      <c r="A102" s="12">
        <v>2021</v>
      </c>
      <c r="B102" s="8" t="s">
        <v>0</v>
      </c>
      <c r="C102" s="13">
        <v>1</v>
      </c>
      <c r="D102" s="13">
        <v>1</v>
      </c>
      <c r="E102" s="78">
        <v>1</v>
      </c>
      <c r="F102" s="104" t="s">
        <v>71</v>
      </c>
      <c r="G102" s="104" t="s">
        <v>96</v>
      </c>
      <c r="H102" s="104" t="s">
        <v>95</v>
      </c>
      <c r="I102" s="15">
        <v>5701</v>
      </c>
      <c r="J102" s="15">
        <v>0</v>
      </c>
      <c r="K102" s="15">
        <v>0</v>
      </c>
      <c r="L102" s="15">
        <v>0</v>
      </c>
      <c r="M102" s="15">
        <v>0</v>
      </c>
      <c r="N102" s="15">
        <v>5701</v>
      </c>
      <c r="O102" s="6">
        <v>0</v>
      </c>
    </row>
    <row r="103" spans="1:15" customFormat="1" x14ac:dyDescent="0.25">
      <c r="A103" s="12">
        <v>2021</v>
      </c>
      <c r="B103" s="8" t="s">
        <v>0</v>
      </c>
      <c r="C103" s="13">
        <v>1</v>
      </c>
      <c r="D103" s="13">
        <v>1</v>
      </c>
      <c r="E103" s="78">
        <v>0</v>
      </c>
      <c r="F103" s="104" t="s">
        <v>71</v>
      </c>
      <c r="G103" s="104" t="s">
        <v>96</v>
      </c>
      <c r="H103" s="104" t="s">
        <v>55</v>
      </c>
      <c r="I103" s="15">
        <v>18150</v>
      </c>
      <c r="J103" s="15">
        <v>0</v>
      </c>
      <c r="K103" s="15">
        <v>0</v>
      </c>
      <c r="L103" s="15">
        <v>0</v>
      </c>
      <c r="M103" s="15">
        <v>0</v>
      </c>
      <c r="N103" s="15">
        <v>18150</v>
      </c>
      <c r="O103" s="6">
        <v>0</v>
      </c>
    </row>
    <row r="104" spans="1:15" customFormat="1" x14ac:dyDescent="0.25">
      <c r="A104" s="12">
        <v>2021</v>
      </c>
      <c r="B104" s="8" t="s">
        <v>0</v>
      </c>
      <c r="C104" s="13">
        <v>1</v>
      </c>
      <c r="D104" s="13">
        <v>1</v>
      </c>
      <c r="E104" s="78">
        <v>0</v>
      </c>
      <c r="F104" s="104" t="s">
        <v>71</v>
      </c>
      <c r="G104" s="104" t="s">
        <v>96</v>
      </c>
      <c r="H104" s="104" t="s">
        <v>39</v>
      </c>
      <c r="I104" s="15">
        <v>81058</v>
      </c>
      <c r="J104" s="15">
        <v>0</v>
      </c>
      <c r="K104" s="15">
        <v>0</v>
      </c>
      <c r="L104" s="15">
        <v>0</v>
      </c>
      <c r="M104" s="15">
        <v>0</v>
      </c>
      <c r="N104" s="15">
        <v>81058</v>
      </c>
      <c r="O104" s="6">
        <v>0</v>
      </c>
    </row>
    <row r="105" spans="1:15" customFormat="1" x14ac:dyDescent="0.25">
      <c r="A105" s="12">
        <v>2021</v>
      </c>
      <c r="B105" s="8" t="s">
        <v>0</v>
      </c>
      <c r="C105" s="13">
        <v>1</v>
      </c>
      <c r="D105" s="13">
        <v>1</v>
      </c>
      <c r="E105" s="78">
        <v>0</v>
      </c>
      <c r="F105" s="104" t="s">
        <v>71</v>
      </c>
      <c r="G105" s="104" t="s">
        <v>96</v>
      </c>
      <c r="H105" s="104" t="s">
        <v>42</v>
      </c>
      <c r="I105" s="15">
        <v>3718</v>
      </c>
      <c r="J105" s="15">
        <v>0</v>
      </c>
      <c r="K105" s="15">
        <v>0</v>
      </c>
      <c r="L105" s="15">
        <v>0</v>
      </c>
      <c r="M105" s="15">
        <v>0</v>
      </c>
      <c r="N105" s="15">
        <v>3718</v>
      </c>
      <c r="O105" s="6">
        <v>0</v>
      </c>
    </row>
    <row r="106" spans="1:15" customFormat="1" x14ac:dyDescent="0.25">
      <c r="A106" s="12">
        <v>2021</v>
      </c>
      <c r="B106" s="8" t="s">
        <v>0</v>
      </c>
      <c r="C106" s="13">
        <v>1</v>
      </c>
      <c r="D106" s="13">
        <v>1</v>
      </c>
      <c r="E106" s="78">
        <v>1</v>
      </c>
      <c r="F106" s="104" t="s">
        <v>71</v>
      </c>
      <c r="G106" s="104" t="s">
        <v>97</v>
      </c>
      <c r="H106" s="104" t="s">
        <v>38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6">
        <v>0</v>
      </c>
    </row>
    <row r="107" spans="1:15" customFormat="1" x14ac:dyDescent="0.25">
      <c r="A107" s="12">
        <v>2021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71</v>
      </c>
      <c r="G107" s="104" t="s">
        <v>98</v>
      </c>
      <c r="H107" s="104" t="s">
        <v>38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6">
        <v>0</v>
      </c>
    </row>
    <row r="108" spans="1:15" customFormat="1" x14ac:dyDescent="0.25">
      <c r="A108" s="12">
        <v>2021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50</v>
      </c>
      <c r="G108" s="104" t="s">
        <v>99</v>
      </c>
      <c r="H108" s="104" t="s">
        <v>38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6">
        <v>0</v>
      </c>
    </row>
    <row r="109" spans="1:15" customFormat="1" x14ac:dyDescent="0.25">
      <c r="A109" s="12">
        <v>2021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50</v>
      </c>
      <c r="G109" s="104" t="s">
        <v>100</v>
      </c>
      <c r="H109" s="104" t="s">
        <v>38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6">
        <v>0</v>
      </c>
    </row>
    <row r="110" spans="1:15" customFormat="1" x14ac:dyDescent="0.25">
      <c r="A110" s="12">
        <v>2021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50</v>
      </c>
      <c r="G110" s="104" t="s">
        <v>101</v>
      </c>
      <c r="H110" s="104" t="s">
        <v>38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6">
        <v>0</v>
      </c>
    </row>
    <row r="111" spans="1:15" customFormat="1" x14ac:dyDescent="0.25">
      <c r="A111" s="12">
        <v>2021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50</v>
      </c>
      <c r="G111" s="104" t="s">
        <v>102</v>
      </c>
      <c r="H111" s="104" t="s">
        <v>38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6">
        <v>0</v>
      </c>
    </row>
    <row r="112" spans="1:15" customFormat="1" x14ac:dyDescent="0.25">
      <c r="A112" s="12">
        <v>2021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50</v>
      </c>
      <c r="G112" s="104" t="s">
        <v>103</v>
      </c>
      <c r="H112" s="104" t="s">
        <v>38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6">
        <v>0</v>
      </c>
    </row>
    <row r="113" spans="1:15" customFormat="1" x14ac:dyDescent="0.25">
      <c r="A113" s="12">
        <v>2021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50</v>
      </c>
      <c r="G113" s="104" t="s">
        <v>104</v>
      </c>
      <c r="H113" s="104" t="s">
        <v>38</v>
      </c>
      <c r="I113" s="15">
        <v>7.8999999999999996E-5</v>
      </c>
      <c r="J113" s="15">
        <v>0</v>
      </c>
      <c r="K113" s="15">
        <v>0</v>
      </c>
      <c r="L113" s="15">
        <v>0.64390999999999998</v>
      </c>
      <c r="M113" s="15">
        <v>0</v>
      </c>
      <c r="N113" s="15">
        <v>7.8999999999999996E-5</v>
      </c>
      <c r="O113" s="6">
        <v>0</v>
      </c>
    </row>
    <row r="114" spans="1:15" customFormat="1" x14ac:dyDescent="0.25">
      <c r="A114" s="12">
        <v>2021</v>
      </c>
      <c r="B114" s="8" t="s">
        <v>0</v>
      </c>
      <c r="C114" s="13">
        <v>1</v>
      </c>
      <c r="D114" s="13">
        <v>1</v>
      </c>
      <c r="E114" s="78">
        <v>1</v>
      </c>
      <c r="F114" s="104" t="s">
        <v>50</v>
      </c>
      <c r="G114" s="104" t="s">
        <v>104</v>
      </c>
      <c r="H114" s="104" t="s">
        <v>105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6">
        <v>0</v>
      </c>
    </row>
    <row r="115" spans="1:15" customFormat="1" x14ac:dyDescent="0.25">
      <c r="A115" s="12">
        <v>2021</v>
      </c>
      <c r="B115" s="8" t="s">
        <v>0</v>
      </c>
      <c r="C115" s="13">
        <v>1</v>
      </c>
      <c r="D115" s="13">
        <v>1</v>
      </c>
      <c r="E115" s="78">
        <v>1</v>
      </c>
      <c r="F115" s="104" t="s">
        <v>50</v>
      </c>
      <c r="G115" s="104" t="s">
        <v>104</v>
      </c>
      <c r="H115" s="104" t="s">
        <v>94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6">
        <v>0</v>
      </c>
    </row>
    <row r="116" spans="1:15" customFormat="1" x14ac:dyDescent="0.25">
      <c r="A116" s="12">
        <v>2021</v>
      </c>
      <c r="B116" s="8" t="s">
        <v>0</v>
      </c>
      <c r="C116" s="13">
        <v>1</v>
      </c>
      <c r="D116" s="13">
        <v>1</v>
      </c>
      <c r="E116" s="78">
        <v>1</v>
      </c>
      <c r="F116" s="104" t="s">
        <v>50</v>
      </c>
      <c r="G116" s="104" t="s">
        <v>104</v>
      </c>
      <c r="H116" s="104" t="s">
        <v>95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6">
        <v>0</v>
      </c>
    </row>
    <row r="117" spans="1:15" customFormat="1" x14ac:dyDescent="0.25">
      <c r="A117" s="12">
        <v>2021</v>
      </c>
      <c r="B117" s="8" t="s">
        <v>0</v>
      </c>
      <c r="C117" s="13">
        <v>1</v>
      </c>
      <c r="D117" s="13">
        <v>1</v>
      </c>
      <c r="E117" s="78">
        <v>0</v>
      </c>
      <c r="F117" s="104" t="s">
        <v>50</v>
      </c>
      <c r="G117" s="104" t="s">
        <v>104</v>
      </c>
      <c r="H117" s="104" t="s">
        <v>55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6">
        <v>0</v>
      </c>
    </row>
    <row r="118" spans="1:15" customFormat="1" x14ac:dyDescent="0.25">
      <c r="A118" s="12">
        <v>2021</v>
      </c>
      <c r="B118" s="8" t="s">
        <v>0</v>
      </c>
      <c r="C118" s="13">
        <v>1</v>
      </c>
      <c r="D118" s="13">
        <v>1</v>
      </c>
      <c r="E118" s="78">
        <v>0</v>
      </c>
      <c r="F118" s="104" t="s">
        <v>50</v>
      </c>
      <c r="G118" s="104" t="s">
        <v>104</v>
      </c>
      <c r="H118" s="104" t="s">
        <v>42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6">
        <v>0</v>
      </c>
    </row>
    <row r="119" spans="1:15" customFormat="1" x14ac:dyDescent="0.25">
      <c r="A119" s="12">
        <v>2021</v>
      </c>
      <c r="B119" s="8" t="s">
        <v>0</v>
      </c>
      <c r="C119" s="13">
        <v>1</v>
      </c>
      <c r="D119" s="13">
        <v>0</v>
      </c>
      <c r="E119" s="78">
        <v>0</v>
      </c>
      <c r="F119" s="104" t="s">
        <v>50</v>
      </c>
      <c r="G119" s="104" t="s">
        <v>104</v>
      </c>
      <c r="H119" s="104" t="s">
        <v>106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6">
        <v>0</v>
      </c>
    </row>
    <row r="120" spans="1:15" customFormat="1" x14ac:dyDescent="0.25">
      <c r="A120" s="12">
        <v>2021</v>
      </c>
      <c r="B120" s="8" t="s">
        <v>0</v>
      </c>
      <c r="C120" s="13">
        <v>1</v>
      </c>
      <c r="D120" s="13">
        <v>0</v>
      </c>
      <c r="E120" s="78">
        <v>0</v>
      </c>
      <c r="F120" s="104" t="s">
        <v>50</v>
      </c>
      <c r="G120" s="104" t="s">
        <v>104</v>
      </c>
      <c r="H120" s="104" t="s">
        <v>46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6">
        <v>0</v>
      </c>
    </row>
    <row r="121" spans="1:15" customFormat="1" x14ac:dyDescent="0.25">
      <c r="A121" s="12">
        <v>2021</v>
      </c>
      <c r="B121" s="8" t="s">
        <v>0</v>
      </c>
      <c r="C121" s="13">
        <v>1</v>
      </c>
      <c r="D121" s="13">
        <v>1</v>
      </c>
      <c r="E121" s="78">
        <v>1</v>
      </c>
      <c r="F121" s="104" t="s">
        <v>50</v>
      </c>
      <c r="G121" s="104" t="s">
        <v>107</v>
      </c>
      <c r="H121" s="104" t="s">
        <v>38</v>
      </c>
      <c r="I121" s="15">
        <v>9559.5162199999995</v>
      </c>
      <c r="J121" s="15">
        <v>0</v>
      </c>
      <c r="K121" s="15">
        <v>0</v>
      </c>
      <c r="L121" s="15">
        <v>0</v>
      </c>
      <c r="M121" s="15">
        <v>-27.464041999999608</v>
      </c>
      <c r="N121" s="15">
        <v>9532.0521779999999</v>
      </c>
      <c r="O121" s="6">
        <v>0</v>
      </c>
    </row>
    <row r="122" spans="1:15" customFormat="1" x14ac:dyDescent="0.25">
      <c r="A122" s="12">
        <v>2021</v>
      </c>
      <c r="B122" s="8" t="s">
        <v>0</v>
      </c>
      <c r="C122" s="13">
        <v>1</v>
      </c>
      <c r="D122" s="13">
        <v>0</v>
      </c>
      <c r="E122" s="78">
        <v>0</v>
      </c>
      <c r="F122" s="104" t="s">
        <v>50</v>
      </c>
      <c r="G122" s="104" t="s">
        <v>107</v>
      </c>
      <c r="H122" s="104" t="s">
        <v>53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6">
        <v>0</v>
      </c>
    </row>
    <row r="123" spans="1:15" customFormat="1" x14ac:dyDescent="0.25">
      <c r="A123" s="12">
        <v>2021</v>
      </c>
      <c r="B123" s="8" t="s">
        <v>0</v>
      </c>
      <c r="C123" s="13">
        <v>1</v>
      </c>
      <c r="D123" s="13">
        <v>1</v>
      </c>
      <c r="E123" s="78">
        <v>1</v>
      </c>
      <c r="F123" s="104" t="s">
        <v>50</v>
      </c>
      <c r="G123" s="104" t="s">
        <v>107</v>
      </c>
      <c r="H123" s="104" t="s">
        <v>105</v>
      </c>
      <c r="I123" s="15">
        <v>122.88943399999999</v>
      </c>
      <c r="J123" s="15">
        <v>0</v>
      </c>
      <c r="K123" s="15">
        <v>0</v>
      </c>
      <c r="L123" s="15">
        <v>0</v>
      </c>
      <c r="M123" s="15">
        <v>-1.7754929999999831</v>
      </c>
      <c r="N123" s="15">
        <v>121.11394100000001</v>
      </c>
      <c r="O123" s="6">
        <v>0</v>
      </c>
    </row>
    <row r="124" spans="1:15" customFormat="1" x14ac:dyDescent="0.25">
      <c r="A124" s="12">
        <v>2021</v>
      </c>
      <c r="B124" s="8" t="s">
        <v>0</v>
      </c>
      <c r="C124" s="13">
        <v>1</v>
      </c>
      <c r="D124" s="13">
        <v>1</v>
      </c>
      <c r="E124" s="78">
        <v>1</v>
      </c>
      <c r="F124" s="104" t="s">
        <v>50</v>
      </c>
      <c r="G124" s="104" t="s">
        <v>107</v>
      </c>
      <c r="H124" s="104" t="s">
        <v>94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6">
        <v>0</v>
      </c>
    </row>
    <row r="125" spans="1:15" customFormat="1" x14ac:dyDescent="0.25">
      <c r="A125" s="12">
        <v>2021</v>
      </c>
      <c r="B125" s="8" t="s">
        <v>0</v>
      </c>
      <c r="C125" s="13">
        <v>1</v>
      </c>
      <c r="D125" s="13">
        <v>1</v>
      </c>
      <c r="E125" s="78">
        <v>1</v>
      </c>
      <c r="F125" s="104" t="s">
        <v>50</v>
      </c>
      <c r="G125" s="104" t="s">
        <v>107</v>
      </c>
      <c r="H125" s="104" t="s">
        <v>95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6">
        <v>0</v>
      </c>
    </row>
    <row r="126" spans="1:15" x14ac:dyDescent="0.25">
      <c r="A126" s="12">
        <v>2021</v>
      </c>
      <c r="B126" s="8" t="s">
        <v>0</v>
      </c>
      <c r="C126" s="13">
        <v>1</v>
      </c>
      <c r="D126" s="13">
        <v>1</v>
      </c>
      <c r="E126" s="78">
        <v>0</v>
      </c>
      <c r="F126" s="104" t="s">
        <v>50</v>
      </c>
      <c r="G126" s="104" t="s">
        <v>107</v>
      </c>
      <c r="H126" s="104" t="s">
        <v>55</v>
      </c>
      <c r="I126" s="15">
        <v>190.71122299999999</v>
      </c>
      <c r="J126" s="15">
        <v>0</v>
      </c>
      <c r="K126" s="15">
        <v>0</v>
      </c>
      <c r="L126" s="15">
        <v>0</v>
      </c>
      <c r="M126" s="15">
        <v>0.11163200000001439</v>
      </c>
      <c r="N126" s="15">
        <v>190.822855</v>
      </c>
      <c r="O126" s="6">
        <v>0</v>
      </c>
    </row>
    <row r="127" spans="1:15" x14ac:dyDescent="0.25">
      <c r="A127" s="12">
        <v>2021</v>
      </c>
      <c r="B127" s="8" t="s">
        <v>0</v>
      </c>
      <c r="C127" s="13">
        <v>1</v>
      </c>
      <c r="D127" s="13">
        <v>1</v>
      </c>
      <c r="E127" s="78">
        <v>0</v>
      </c>
      <c r="F127" s="104" t="s">
        <v>50</v>
      </c>
      <c r="G127" s="104" t="s">
        <v>107</v>
      </c>
      <c r="H127" s="104" t="s">
        <v>42</v>
      </c>
      <c r="I127" s="15">
        <v>73.37867</v>
      </c>
      <c r="J127" s="15">
        <v>0</v>
      </c>
      <c r="K127" s="15">
        <v>0</v>
      </c>
      <c r="L127" s="15">
        <v>0</v>
      </c>
      <c r="M127" s="15">
        <v>0</v>
      </c>
      <c r="N127" s="15">
        <v>73.37867</v>
      </c>
      <c r="O127" s="6">
        <v>0</v>
      </c>
    </row>
    <row r="128" spans="1:15" x14ac:dyDescent="0.25">
      <c r="A128" s="12">
        <v>2021</v>
      </c>
      <c r="B128" s="8" t="s">
        <v>0</v>
      </c>
      <c r="C128" s="13">
        <v>1</v>
      </c>
      <c r="D128" s="13">
        <v>0</v>
      </c>
      <c r="E128" s="78">
        <v>0</v>
      </c>
      <c r="F128" s="104" t="s">
        <v>50</v>
      </c>
      <c r="G128" s="104" t="s">
        <v>107</v>
      </c>
      <c r="H128" s="104" t="s">
        <v>106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6">
        <v>0</v>
      </c>
    </row>
    <row r="129" spans="1:15" x14ac:dyDescent="0.25">
      <c r="A129" s="12">
        <v>2021</v>
      </c>
      <c r="B129" s="8" t="s">
        <v>0</v>
      </c>
      <c r="C129" s="13">
        <v>1</v>
      </c>
      <c r="D129" s="13">
        <v>0</v>
      </c>
      <c r="E129" s="78">
        <v>0</v>
      </c>
      <c r="F129" s="104" t="s">
        <v>50</v>
      </c>
      <c r="G129" s="104" t="s">
        <v>107</v>
      </c>
      <c r="H129" s="104" t="s">
        <v>46</v>
      </c>
      <c r="I129" s="15">
        <v>14.037089999999999</v>
      </c>
      <c r="J129" s="15">
        <v>0</v>
      </c>
      <c r="K129" s="15">
        <v>0</v>
      </c>
      <c r="L129" s="15">
        <v>0</v>
      </c>
      <c r="M129" s="15">
        <v>0</v>
      </c>
      <c r="N129" s="15">
        <v>14.037089999999999</v>
      </c>
      <c r="O129" s="6">
        <v>0</v>
      </c>
    </row>
    <row r="130" spans="1:15" x14ac:dyDescent="0.25">
      <c r="A130" s="12">
        <v>2021</v>
      </c>
      <c r="B130" s="8" t="s">
        <v>0</v>
      </c>
      <c r="C130" s="13">
        <v>1</v>
      </c>
      <c r="D130" s="13">
        <v>1</v>
      </c>
      <c r="E130" s="78">
        <v>1</v>
      </c>
      <c r="F130" s="104" t="s">
        <v>71</v>
      </c>
      <c r="G130" s="104" t="s">
        <v>108</v>
      </c>
      <c r="H130" s="104" t="s">
        <v>38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6">
        <v>0</v>
      </c>
    </row>
    <row r="131" spans="1:15" x14ac:dyDescent="0.25">
      <c r="A131" s="12">
        <v>2021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71</v>
      </c>
      <c r="G131" s="104" t="s">
        <v>109</v>
      </c>
      <c r="H131" s="104" t="s">
        <v>38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6">
        <v>0</v>
      </c>
    </row>
    <row r="132" spans="1:15" x14ac:dyDescent="0.25">
      <c r="A132" s="12">
        <v>2021</v>
      </c>
      <c r="B132" s="8" t="s">
        <v>0</v>
      </c>
      <c r="C132" s="13">
        <v>1</v>
      </c>
      <c r="D132" s="13">
        <v>1</v>
      </c>
      <c r="E132" s="78">
        <v>0</v>
      </c>
      <c r="F132" s="104" t="s">
        <v>71</v>
      </c>
      <c r="G132" s="104" t="s">
        <v>110</v>
      </c>
      <c r="H132" s="104" t="s">
        <v>111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6">
        <v>0</v>
      </c>
    </row>
    <row r="133" spans="1:15" x14ac:dyDescent="0.25">
      <c r="A133" s="12">
        <v>2021</v>
      </c>
      <c r="B133" s="8" t="s">
        <v>0</v>
      </c>
      <c r="C133" s="13">
        <v>1</v>
      </c>
      <c r="D133" s="13">
        <v>1</v>
      </c>
      <c r="E133" s="78">
        <v>1</v>
      </c>
      <c r="F133" s="104" t="s">
        <v>71</v>
      </c>
      <c r="G133" s="104" t="s">
        <v>112</v>
      </c>
      <c r="H133" s="104" t="s">
        <v>38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6">
        <v>0</v>
      </c>
    </row>
    <row r="134" spans="1:15" x14ac:dyDescent="0.25">
      <c r="A134" s="12">
        <v>2021</v>
      </c>
      <c r="B134" s="8" t="s">
        <v>0</v>
      </c>
      <c r="C134" s="13">
        <v>1</v>
      </c>
      <c r="D134" s="13">
        <v>1</v>
      </c>
      <c r="E134" s="78">
        <v>1</v>
      </c>
      <c r="F134" s="104" t="s">
        <v>71</v>
      </c>
      <c r="G134" s="104" t="s">
        <v>113</v>
      </c>
      <c r="H134" s="104" t="s">
        <v>38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6">
        <v>0</v>
      </c>
    </row>
    <row r="135" spans="1:15" x14ac:dyDescent="0.25">
      <c r="A135" s="12">
        <v>2021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71</v>
      </c>
      <c r="G135" s="104" t="s">
        <v>114</v>
      </c>
      <c r="H135" s="104" t="s">
        <v>38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6">
        <v>0</v>
      </c>
    </row>
    <row r="136" spans="1:15" x14ac:dyDescent="0.25">
      <c r="A136" s="12">
        <v>2021</v>
      </c>
      <c r="B136" s="8" t="s">
        <v>0</v>
      </c>
      <c r="C136" s="13">
        <v>1</v>
      </c>
      <c r="D136" s="13">
        <v>1</v>
      </c>
      <c r="E136" s="78">
        <v>0</v>
      </c>
      <c r="F136" s="104" t="s">
        <v>71</v>
      </c>
      <c r="G136" s="104" t="s">
        <v>110</v>
      </c>
      <c r="H136" s="104" t="s">
        <v>115</v>
      </c>
      <c r="I136" s="15">
        <v>175000</v>
      </c>
      <c r="J136" s="15">
        <v>0</v>
      </c>
      <c r="K136" s="15">
        <v>23300</v>
      </c>
      <c r="L136" s="15">
        <v>674.47917000000007</v>
      </c>
      <c r="M136" s="15">
        <v>0</v>
      </c>
      <c r="N136" s="15">
        <v>151700</v>
      </c>
      <c r="O136" s="6">
        <v>0</v>
      </c>
    </row>
    <row r="137" spans="1:15" x14ac:dyDescent="0.25">
      <c r="A137" s="12">
        <v>2021</v>
      </c>
      <c r="B137" s="8" t="s">
        <v>0</v>
      </c>
      <c r="C137" s="13">
        <v>1</v>
      </c>
      <c r="D137" s="13">
        <v>1</v>
      </c>
      <c r="E137" s="78">
        <v>1</v>
      </c>
      <c r="F137" s="104" t="s">
        <v>71</v>
      </c>
      <c r="G137" s="104" t="s">
        <v>116</v>
      </c>
      <c r="H137" s="104" t="s">
        <v>38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6">
        <v>0</v>
      </c>
    </row>
    <row r="138" spans="1:15" x14ac:dyDescent="0.25">
      <c r="A138" s="12">
        <v>2021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71</v>
      </c>
      <c r="G138" s="104" t="s">
        <v>117</v>
      </c>
      <c r="H138" s="104" t="s">
        <v>38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6">
        <v>0</v>
      </c>
    </row>
    <row r="139" spans="1:15" x14ac:dyDescent="0.25">
      <c r="A139" s="12">
        <v>2021</v>
      </c>
      <c r="B139" s="8" t="s">
        <v>0</v>
      </c>
      <c r="C139" s="13">
        <v>1</v>
      </c>
      <c r="D139" s="13">
        <v>1</v>
      </c>
      <c r="E139" s="78">
        <v>1</v>
      </c>
      <c r="F139" s="104" t="s">
        <v>71</v>
      </c>
      <c r="G139" s="104" t="s">
        <v>118</v>
      </c>
      <c r="H139" s="104" t="s">
        <v>38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6">
        <v>0</v>
      </c>
    </row>
    <row r="140" spans="1:15" x14ac:dyDescent="0.25">
      <c r="A140" s="12">
        <v>2021</v>
      </c>
      <c r="B140" s="8" t="s">
        <v>0</v>
      </c>
      <c r="C140" s="13">
        <v>1</v>
      </c>
      <c r="D140" s="13">
        <v>1</v>
      </c>
      <c r="E140" s="78">
        <v>1</v>
      </c>
      <c r="F140" s="104" t="s">
        <v>71</v>
      </c>
      <c r="G140" s="104" t="s">
        <v>119</v>
      </c>
      <c r="H140" s="104" t="s">
        <v>38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6">
        <v>0</v>
      </c>
    </row>
    <row r="141" spans="1:15" x14ac:dyDescent="0.25">
      <c r="A141" s="12">
        <v>2021</v>
      </c>
      <c r="B141" s="8" t="s">
        <v>0</v>
      </c>
      <c r="C141" s="13">
        <v>1</v>
      </c>
      <c r="D141" s="13">
        <v>1</v>
      </c>
      <c r="E141" s="78">
        <v>1</v>
      </c>
      <c r="F141" s="104" t="s">
        <v>71</v>
      </c>
      <c r="G141" s="104" t="s">
        <v>120</v>
      </c>
      <c r="H141" s="104" t="s">
        <v>38</v>
      </c>
      <c r="I141" s="15">
        <v>400000</v>
      </c>
      <c r="J141" s="15">
        <v>0</v>
      </c>
      <c r="K141" s="15">
        <v>0</v>
      </c>
      <c r="L141" s="15">
        <v>14500</v>
      </c>
      <c r="M141" s="15">
        <v>0</v>
      </c>
      <c r="N141" s="15">
        <v>400000</v>
      </c>
      <c r="O141" s="6">
        <v>0</v>
      </c>
    </row>
    <row r="142" spans="1:15" x14ac:dyDescent="0.25">
      <c r="A142" s="12">
        <v>2021</v>
      </c>
      <c r="B142" s="8" t="s">
        <v>0</v>
      </c>
      <c r="C142" s="13">
        <v>1</v>
      </c>
      <c r="D142" s="13">
        <v>1</v>
      </c>
      <c r="E142" s="78">
        <v>1</v>
      </c>
      <c r="F142" s="104" t="s">
        <v>71</v>
      </c>
      <c r="G142" s="104" t="s">
        <v>121</v>
      </c>
      <c r="H142" s="104" t="s">
        <v>38</v>
      </c>
      <c r="I142" s="15">
        <v>1004941.992</v>
      </c>
      <c r="J142" s="15">
        <v>0</v>
      </c>
      <c r="K142" s="15">
        <v>0</v>
      </c>
      <c r="L142" s="15">
        <v>0</v>
      </c>
      <c r="M142" s="15">
        <v>0</v>
      </c>
      <c r="N142" s="15">
        <v>1004941.992</v>
      </c>
      <c r="O142" s="6">
        <v>0</v>
      </c>
    </row>
    <row r="143" spans="1:15" x14ac:dyDescent="0.25">
      <c r="A143" s="12">
        <v>2021</v>
      </c>
      <c r="B143" s="8" t="s">
        <v>0</v>
      </c>
      <c r="C143" s="13">
        <v>1</v>
      </c>
      <c r="D143" s="13">
        <v>1</v>
      </c>
      <c r="E143" s="78">
        <v>1</v>
      </c>
      <c r="F143" s="104" t="s">
        <v>71</v>
      </c>
      <c r="G143" s="104" t="s">
        <v>122</v>
      </c>
      <c r="H143" s="104" t="s">
        <v>38</v>
      </c>
      <c r="I143" s="15">
        <v>3403135.2069999999</v>
      </c>
      <c r="J143" s="15">
        <v>0</v>
      </c>
      <c r="K143" s="15">
        <v>0</v>
      </c>
      <c r="L143" s="15">
        <v>7089.8650099999995</v>
      </c>
      <c r="M143" s="15">
        <v>0</v>
      </c>
      <c r="N143" s="15">
        <v>3403135.2069999999</v>
      </c>
      <c r="O143" s="6">
        <v>0</v>
      </c>
    </row>
    <row r="144" spans="1:15" x14ac:dyDescent="0.25">
      <c r="A144" s="12">
        <v>2021</v>
      </c>
      <c r="B144" s="8" t="s">
        <v>0</v>
      </c>
      <c r="C144" s="13">
        <v>1</v>
      </c>
      <c r="D144" s="13">
        <v>1</v>
      </c>
      <c r="E144" s="78">
        <v>1</v>
      </c>
      <c r="F144" s="104" t="s">
        <v>71</v>
      </c>
      <c r="G144" s="104" t="s">
        <v>123</v>
      </c>
      <c r="H144" s="104" t="s">
        <v>38</v>
      </c>
      <c r="I144" s="15">
        <v>18147.628199999999</v>
      </c>
      <c r="J144" s="15">
        <v>0</v>
      </c>
      <c r="K144" s="15">
        <v>0</v>
      </c>
      <c r="L144" s="15">
        <v>37.807559999999995</v>
      </c>
      <c r="M144" s="15">
        <v>0</v>
      </c>
      <c r="N144" s="15">
        <v>18147.628199999999</v>
      </c>
      <c r="O144" s="6">
        <v>0</v>
      </c>
    </row>
    <row r="145" spans="1:15" x14ac:dyDescent="0.25">
      <c r="A145" s="12">
        <v>2021</v>
      </c>
      <c r="B145" s="8" t="s">
        <v>0</v>
      </c>
      <c r="C145" s="13">
        <v>1</v>
      </c>
      <c r="D145" s="13">
        <v>1</v>
      </c>
      <c r="E145" s="78">
        <v>1</v>
      </c>
      <c r="F145" s="104" t="s">
        <v>71</v>
      </c>
      <c r="G145" s="104" t="s">
        <v>124</v>
      </c>
      <c r="H145" s="104" t="s">
        <v>38</v>
      </c>
      <c r="I145" s="15">
        <v>18796.4738</v>
      </c>
      <c r="J145" s="15">
        <v>0</v>
      </c>
      <c r="K145" s="15">
        <v>0</v>
      </c>
      <c r="L145" s="15">
        <v>39.159320000000001</v>
      </c>
      <c r="M145" s="15">
        <v>0</v>
      </c>
      <c r="N145" s="15">
        <v>18796.4738</v>
      </c>
      <c r="O145" s="6">
        <v>0</v>
      </c>
    </row>
    <row r="146" spans="1:15" x14ac:dyDescent="0.25">
      <c r="A146" s="12">
        <v>2021</v>
      </c>
      <c r="B146" s="8" t="s">
        <v>0</v>
      </c>
      <c r="C146" s="13">
        <v>1</v>
      </c>
      <c r="D146" s="13">
        <v>1</v>
      </c>
      <c r="E146" s="78">
        <v>1</v>
      </c>
      <c r="F146" s="104" t="s">
        <v>71</v>
      </c>
      <c r="G146" s="104" t="s">
        <v>125</v>
      </c>
      <c r="H146" s="104" t="s">
        <v>38</v>
      </c>
      <c r="I146" s="15">
        <v>60204.123200000002</v>
      </c>
      <c r="J146" s="15">
        <v>0</v>
      </c>
      <c r="K146" s="15">
        <v>0</v>
      </c>
      <c r="L146" s="15">
        <v>125.42525999999999</v>
      </c>
      <c r="M146" s="15">
        <v>0</v>
      </c>
      <c r="N146" s="15">
        <v>60204.123200000002</v>
      </c>
      <c r="O146" s="6">
        <v>0</v>
      </c>
    </row>
    <row r="147" spans="1:15" x14ac:dyDescent="0.25">
      <c r="A147" s="12">
        <v>2021</v>
      </c>
      <c r="B147" s="8" t="s">
        <v>0</v>
      </c>
      <c r="C147" s="13">
        <v>1</v>
      </c>
      <c r="D147" s="13">
        <v>1</v>
      </c>
      <c r="E147" s="78">
        <v>1</v>
      </c>
      <c r="F147" s="104" t="s">
        <v>71</v>
      </c>
      <c r="G147" s="104" t="s">
        <v>126</v>
      </c>
      <c r="H147" s="104" t="s">
        <v>38</v>
      </c>
      <c r="I147" s="15">
        <v>9062.8785000000007</v>
      </c>
      <c r="J147" s="15">
        <v>0</v>
      </c>
      <c r="K147" s="15">
        <v>0</v>
      </c>
      <c r="L147" s="15">
        <v>18.881</v>
      </c>
      <c r="M147" s="15">
        <v>0</v>
      </c>
      <c r="N147" s="15">
        <v>9062.8785000000007</v>
      </c>
      <c r="O147" s="6">
        <v>0</v>
      </c>
    </row>
    <row r="148" spans="1:15" x14ac:dyDescent="0.25">
      <c r="A148" s="12">
        <v>2021</v>
      </c>
      <c r="B148" s="8" t="s">
        <v>0</v>
      </c>
      <c r="C148" s="13">
        <v>1</v>
      </c>
      <c r="D148" s="13">
        <v>1</v>
      </c>
      <c r="E148" s="78">
        <v>1</v>
      </c>
      <c r="F148" s="104" t="s">
        <v>71</v>
      </c>
      <c r="G148" s="104" t="s">
        <v>127</v>
      </c>
      <c r="H148" s="104" t="s">
        <v>38</v>
      </c>
      <c r="I148" s="15">
        <v>27410.992699999999</v>
      </c>
      <c r="J148" s="15">
        <v>0</v>
      </c>
      <c r="K148" s="15">
        <v>0</v>
      </c>
      <c r="L148" s="15">
        <v>57.10624</v>
      </c>
      <c r="M148" s="15">
        <v>0</v>
      </c>
      <c r="N148" s="15">
        <v>27410.992699999999</v>
      </c>
      <c r="O148" s="6">
        <v>0</v>
      </c>
    </row>
    <row r="149" spans="1:15" x14ac:dyDescent="0.25">
      <c r="A149" s="12">
        <v>2021</v>
      </c>
      <c r="B149" s="8" t="s">
        <v>0</v>
      </c>
      <c r="C149" s="13">
        <v>1</v>
      </c>
      <c r="D149" s="13">
        <v>1</v>
      </c>
      <c r="E149" s="78">
        <v>1</v>
      </c>
      <c r="F149" s="104" t="s">
        <v>71</v>
      </c>
      <c r="G149" s="104" t="s">
        <v>128</v>
      </c>
      <c r="H149" s="104" t="s">
        <v>38</v>
      </c>
      <c r="I149" s="15">
        <v>14059.536400000001</v>
      </c>
      <c r="J149" s="15">
        <v>0</v>
      </c>
      <c r="K149" s="15">
        <v>0</v>
      </c>
      <c r="L149" s="15">
        <v>29.290700000000001</v>
      </c>
      <c r="M149" s="15">
        <v>0</v>
      </c>
      <c r="N149" s="15">
        <v>14059.536400000001</v>
      </c>
      <c r="O149" s="6">
        <v>0</v>
      </c>
    </row>
    <row r="150" spans="1:15" x14ac:dyDescent="0.25">
      <c r="A150" s="12">
        <v>2021</v>
      </c>
      <c r="B150" s="8" t="s">
        <v>0</v>
      </c>
      <c r="C150" s="13">
        <v>1</v>
      </c>
      <c r="D150" s="13">
        <v>1</v>
      </c>
      <c r="E150" s="78">
        <v>1</v>
      </c>
      <c r="F150" s="104" t="s">
        <v>71</v>
      </c>
      <c r="G150" s="104" t="s">
        <v>129</v>
      </c>
      <c r="H150" s="104" t="s">
        <v>38</v>
      </c>
      <c r="I150" s="15">
        <v>28758.805399999997</v>
      </c>
      <c r="J150" s="15">
        <v>0</v>
      </c>
      <c r="K150" s="15">
        <v>0</v>
      </c>
      <c r="L150" s="15">
        <v>59.914180000000002</v>
      </c>
      <c r="M150" s="15">
        <v>0</v>
      </c>
      <c r="N150" s="15">
        <v>28758.805399999997</v>
      </c>
      <c r="O150" s="6">
        <v>0</v>
      </c>
    </row>
    <row r="151" spans="1:15" x14ac:dyDescent="0.25">
      <c r="A151" s="12">
        <v>2021</v>
      </c>
      <c r="B151" s="8" t="s">
        <v>0</v>
      </c>
      <c r="C151" s="13">
        <v>1</v>
      </c>
      <c r="D151" s="13">
        <v>1</v>
      </c>
      <c r="E151" s="78">
        <v>1</v>
      </c>
      <c r="F151" s="104" t="s">
        <v>71</v>
      </c>
      <c r="G151" s="104" t="s">
        <v>130</v>
      </c>
      <c r="H151" s="104" t="s">
        <v>38</v>
      </c>
      <c r="I151" s="15">
        <v>50274.598399999995</v>
      </c>
      <c r="J151" s="15">
        <v>0</v>
      </c>
      <c r="K151" s="15">
        <v>0</v>
      </c>
      <c r="L151" s="15">
        <v>104.73875</v>
      </c>
      <c r="M151" s="15">
        <v>0</v>
      </c>
      <c r="N151" s="15">
        <v>50274.598399999995</v>
      </c>
      <c r="O151" s="6">
        <v>0</v>
      </c>
    </row>
    <row r="152" spans="1:15" x14ac:dyDescent="0.25">
      <c r="A152" s="12">
        <v>2021</v>
      </c>
      <c r="B152" s="8" t="s">
        <v>0</v>
      </c>
      <c r="C152" s="13">
        <v>1</v>
      </c>
      <c r="D152" s="13">
        <v>1</v>
      </c>
      <c r="E152" s="78">
        <v>1</v>
      </c>
      <c r="F152" s="104" t="s">
        <v>71</v>
      </c>
      <c r="G152" s="104" t="s">
        <v>131</v>
      </c>
      <c r="H152" s="104" t="s">
        <v>38</v>
      </c>
      <c r="I152" s="15">
        <v>29438.635200000001</v>
      </c>
      <c r="J152" s="15">
        <v>0</v>
      </c>
      <c r="K152" s="15">
        <v>0</v>
      </c>
      <c r="L152" s="15">
        <v>61.330489999999998</v>
      </c>
      <c r="M152" s="15">
        <v>0</v>
      </c>
      <c r="N152" s="15">
        <v>29438.635200000001</v>
      </c>
      <c r="O152" s="6">
        <v>0</v>
      </c>
    </row>
    <row r="153" spans="1:15" x14ac:dyDescent="0.25">
      <c r="A153" s="12">
        <v>2021</v>
      </c>
      <c r="B153" s="8" t="s">
        <v>0</v>
      </c>
      <c r="C153" s="13">
        <v>1</v>
      </c>
      <c r="D153" s="13">
        <v>1</v>
      </c>
      <c r="E153" s="78">
        <v>1</v>
      </c>
      <c r="F153" s="104" t="s">
        <v>71</v>
      </c>
      <c r="G153" s="104" t="s">
        <v>132</v>
      </c>
      <c r="H153" s="104" t="s">
        <v>38</v>
      </c>
      <c r="I153" s="15">
        <v>14259.1111</v>
      </c>
      <c r="J153" s="15">
        <v>0</v>
      </c>
      <c r="K153" s="15">
        <v>0</v>
      </c>
      <c r="L153" s="15">
        <v>29.706490000000002</v>
      </c>
      <c r="M153" s="15">
        <v>0</v>
      </c>
      <c r="N153" s="15">
        <v>14259.1111</v>
      </c>
      <c r="O153" s="6">
        <v>0</v>
      </c>
    </row>
    <row r="154" spans="1:15" x14ac:dyDescent="0.25">
      <c r="A154" s="12">
        <v>2021</v>
      </c>
      <c r="B154" s="8" t="s">
        <v>0</v>
      </c>
      <c r="C154" s="13">
        <v>1</v>
      </c>
      <c r="D154" s="13">
        <v>1</v>
      </c>
      <c r="E154" s="78">
        <v>1</v>
      </c>
      <c r="F154" s="104" t="s">
        <v>71</v>
      </c>
      <c r="G154" s="104" t="s">
        <v>133</v>
      </c>
      <c r="H154" s="104" t="s">
        <v>38</v>
      </c>
      <c r="I154" s="15">
        <v>3701423.8650000002</v>
      </c>
      <c r="J154" s="15">
        <v>0</v>
      </c>
      <c r="K154" s="15">
        <v>0</v>
      </c>
      <c r="L154" s="15">
        <v>7711.29972</v>
      </c>
      <c r="M154" s="15">
        <v>0</v>
      </c>
      <c r="N154" s="15">
        <v>3701423.8650000002</v>
      </c>
      <c r="O154" s="6">
        <v>0</v>
      </c>
    </row>
    <row r="155" spans="1:15" x14ac:dyDescent="0.25">
      <c r="A155" s="12">
        <v>2021</v>
      </c>
      <c r="B155" s="8" t="s">
        <v>0</v>
      </c>
      <c r="C155" s="13">
        <v>1</v>
      </c>
      <c r="D155" s="13">
        <v>1</v>
      </c>
      <c r="E155" s="78">
        <v>1</v>
      </c>
      <c r="F155" s="104" t="s">
        <v>71</v>
      </c>
      <c r="G155" s="104" t="s">
        <v>134</v>
      </c>
      <c r="H155" s="104" t="s">
        <v>38</v>
      </c>
      <c r="I155" s="15">
        <v>8458864.7760000005</v>
      </c>
      <c r="J155" s="15">
        <v>0</v>
      </c>
      <c r="K155" s="15">
        <v>0</v>
      </c>
      <c r="L155" s="15">
        <v>17622.63495</v>
      </c>
      <c r="M155" s="15">
        <v>0</v>
      </c>
      <c r="N155" s="15">
        <v>8458864.7760000005</v>
      </c>
      <c r="O155" s="6">
        <v>0</v>
      </c>
    </row>
    <row r="156" spans="1:15" x14ac:dyDescent="0.25">
      <c r="A156" s="12">
        <v>2021</v>
      </c>
      <c r="B156" s="8" t="s">
        <v>0</v>
      </c>
      <c r="C156" s="13">
        <v>1</v>
      </c>
      <c r="D156" s="13">
        <v>1</v>
      </c>
      <c r="E156" s="78">
        <v>0</v>
      </c>
      <c r="F156" s="104" t="s">
        <v>135</v>
      </c>
      <c r="G156" s="104" t="s">
        <v>136</v>
      </c>
      <c r="H156" s="104" t="s">
        <v>137</v>
      </c>
      <c r="I156" s="15">
        <v>546543.13090000011</v>
      </c>
      <c r="J156" s="15">
        <v>0</v>
      </c>
      <c r="K156" s="15">
        <v>8972.6907100003446</v>
      </c>
      <c r="L156" s="15">
        <v>0</v>
      </c>
      <c r="M156" s="15">
        <v>0</v>
      </c>
      <c r="N156" s="15">
        <v>537570.44018999976</v>
      </c>
      <c r="O156" s="6">
        <v>0</v>
      </c>
    </row>
    <row r="157" spans="1:15" x14ac:dyDescent="0.25">
      <c r="A157" s="12">
        <v>2021</v>
      </c>
      <c r="B157" s="8" t="s">
        <v>0</v>
      </c>
      <c r="C157" s="13">
        <v>1</v>
      </c>
      <c r="D157" s="13">
        <v>1</v>
      </c>
      <c r="E157" s="78">
        <v>0</v>
      </c>
      <c r="F157" s="104" t="s">
        <v>138</v>
      </c>
      <c r="G157" s="104" t="s">
        <v>139</v>
      </c>
      <c r="H157" s="104" t="s">
        <v>140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6">
        <v>0</v>
      </c>
    </row>
    <row r="158" spans="1:15" x14ac:dyDescent="0.25">
      <c r="A158" s="12">
        <v>2021</v>
      </c>
      <c r="B158" s="8" t="s">
        <v>0</v>
      </c>
      <c r="C158" s="13">
        <v>1</v>
      </c>
      <c r="D158" s="13">
        <v>1</v>
      </c>
      <c r="E158" s="78">
        <v>0</v>
      </c>
      <c r="F158" s="104" t="s">
        <v>138</v>
      </c>
      <c r="G158" s="104" t="s">
        <v>139</v>
      </c>
      <c r="H158" s="104" t="s">
        <v>140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6">
        <v>0</v>
      </c>
    </row>
    <row r="159" spans="1:15" x14ac:dyDescent="0.25">
      <c r="A159" s="12">
        <v>2021</v>
      </c>
      <c r="B159" s="8" t="s">
        <v>0</v>
      </c>
      <c r="C159" s="13">
        <v>1</v>
      </c>
      <c r="D159" s="13">
        <v>1</v>
      </c>
      <c r="E159" s="78">
        <v>0</v>
      </c>
      <c r="F159" s="104" t="s">
        <v>138</v>
      </c>
      <c r="G159" s="104" t="s">
        <v>139</v>
      </c>
      <c r="H159" s="104" t="s">
        <v>140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6">
        <v>0</v>
      </c>
    </row>
    <row r="160" spans="1:15" x14ac:dyDescent="0.25">
      <c r="A160" s="12">
        <v>2021</v>
      </c>
      <c r="B160" s="8" t="s">
        <v>0</v>
      </c>
      <c r="C160" s="13">
        <v>1</v>
      </c>
      <c r="D160" s="13">
        <v>1</v>
      </c>
      <c r="E160" s="78">
        <v>0</v>
      </c>
      <c r="F160" s="104" t="s">
        <v>138</v>
      </c>
      <c r="G160" s="104" t="s">
        <v>141</v>
      </c>
      <c r="H160" s="104" t="s">
        <v>140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6">
        <v>0</v>
      </c>
    </row>
    <row r="161" spans="1:15" x14ac:dyDescent="0.25">
      <c r="A161" s="12">
        <v>2021</v>
      </c>
      <c r="B161" s="8" t="s">
        <v>0</v>
      </c>
      <c r="C161" s="13">
        <v>1</v>
      </c>
      <c r="D161" s="13">
        <v>1</v>
      </c>
      <c r="E161" s="78">
        <v>0</v>
      </c>
      <c r="F161" s="104" t="s">
        <v>138</v>
      </c>
      <c r="G161" s="104" t="s">
        <v>141</v>
      </c>
      <c r="H161" s="104" t="s">
        <v>140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6">
        <v>0</v>
      </c>
    </row>
    <row r="162" spans="1:15" x14ac:dyDescent="0.25">
      <c r="A162" s="12">
        <v>2021</v>
      </c>
      <c r="B162" s="8" t="s">
        <v>0</v>
      </c>
      <c r="C162" s="13">
        <v>1</v>
      </c>
      <c r="D162" s="13">
        <v>1</v>
      </c>
      <c r="E162" s="78">
        <v>0</v>
      </c>
      <c r="F162" s="104" t="s">
        <v>138</v>
      </c>
      <c r="G162" s="104" t="s">
        <v>142</v>
      </c>
      <c r="H162" s="104" t="s">
        <v>140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6">
        <v>0</v>
      </c>
    </row>
    <row r="163" spans="1:15" x14ac:dyDescent="0.25">
      <c r="A163" s="12">
        <v>2021</v>
      </c>
      <c r="B163" s="8" t="s">
        <v>0</v>
      </c>
      <c r="C163" s="13">
        <v>1</v>
      </c>
      <c r="D163" s="13">
        <v>1</v>
      </c>
      <c r="E163" s="78">
        <v>0</v>
      </c>
      <c r="F163" s="104" t="s">
        <v>138</v>
      </c>
      <c r="G163" s="104" t="s">
        <v>143</v>
      </c>
      <c r="H163" s="104" t="s">
        <v>140</v>
      </c>
      <c r="I163" s="15">
        <v>24999.999999999302</v>
      </c>
      <c r="J163" s="15">
        <v>0</v>
      </c>
      <c r="K163" s="15">
        <v>2083.3333333333721</v>
      </c>
      <c r="L163" s="15">
        <v>147.60937000000558</v>
      </c>
      <c r="M163" s="15">
        <v>0</v>
      </c>
      <c r="N163" s="15">
        <v>22916.666666665929</v>
      </c>
      <c r="O163" s="6">
        <v>0</v>
      </c>
    </row>
    <row r="164" spans="1:15" x14ac:dyDescent="0.25">
      <c r="A164" s="12">
        <v>2021</v>
      </c>
      <c r="B164" s="8" t="s">
        <v>0</v>
      </c>
      <c r="C164" s="13">
        <v>1</v>
      </c>
      <c r="D164" s="13">
        <v>1</v>
      </c>
      <c r="E164" s="78">
        <v>0</v>
      </c>
      <c r="F164" s="104" t="s">
        <v>138</v>
      </c>
      <c r="G164" s="104" t="s">
        <v>144</v>
      </c>
      <c r="H164" s="104" t="s">
        <v>140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6">
        <v>0</v>
      </c>
    </row>
    <row r="165" spans="1:15" x14ac:dyDescent="0.25">
      <c r="A165" s="12">
        <v>2021</v>
      </c>
      <c r="B165" s="8" t="s">
        <v>0</v>
      </c>
      <c r="C165" s="13">
        <v>1</v>
      </c>
      <c r="D165" s="13">
        <v>0</v>
      </c>
      <c r="E165" s="78">
        <v>0</v>
      </c>
      <c r="F165" s="104" t="s">
        <v>145</v>
      </c>
      <c r="G165" s="104" t="s">
        <v>146</v>
      </c>
      <c r="H165" s="104" t="s">
        <v>147</v>
      </c>
      <c r="I165" s="15">
        <v>141307</v>
      </c>
      <c r="J165" s="15">
        <v>0</v>
      </c>
      <c r="K165" s="15">
        <v>0</v>
      </c>
      <c r="L165" s="15">
        <v>0</v>
      </c>
      <c r="M165" s="15">
        <v>52</v>
      </c>
      <c r="N165" s="15">
        <v>141359</v>
      </c>
      <c r="O165" s="6">
        <v>0</v>
      </c>
    </row>
    <row r="166" spans="1:15" x14ac:dyDescent="0.25">
      <c r="A166" s="12">
        <v>2021</v>
      </c>
      <c r="B166" s="8" t="s">
        <v>0</v>
      </c>
      <c r="C166" s="13">
        <v>1</v>
      </c>
      <c r="D166" s="13">
        <v>0</v>
      </c>
      <c r="E166" s="78">
        <v>0</v>
      </c>
      <c r="F166" s="104" t="s">
        <v>145</v>
      </c>
      <c r="G166" s="104" t="s">
        <v>148</v>
      </c>
      <c r="H166" s="104" t="s">
        <v>147</v>
      </c>
      <c r="I166" s="15">
        <v>415314</v>
      </c>
      <c r="J166" s="15">
        <v>0</v>
      </c>
      <c r="K166" s="15">
        <v>0</v>
      </c>
      <c r="L166" s="15">
        <v>0</v>
      </c>
      <c r="M166" s="15">
        <v>152</v>
      </c>
      <c r="N166" s="15">
        <v>415466</v>
      </c>
      <c r="O166" s="6">
        <v>0</v>
      </c>
    </row>
    <row r="167" spans="1:15" x14ac:dyDescent="0.25">
      <c r="A167" s="12"/>
      <c r="B167" s="8"/>
      <c r="C167" s="13"/>
      <c r="D167" s="13"/>
      <c r="E167" s="78"/>
      <c r="F167" s="104"/>
      <c r="G167" s="104"/>
      <c r="H167" s="104"/>
      <c r="I167" s="15"/>
      <c r="J167" s="15"/>
      <c r="K167" s="15"/>
      <c r="L167" s="15"/>
      <c r="M167" s="15"/>
      <c r="N167" s="15"/>
      <c r="O167" s="6"/>
    </row>
    <row r="168" spans="1:15" x14ac:dyDescent="0.25">
      <c r="A168" s="12"/>
      <c r="B168" s="8"/>
      <c r="C168" s="13"/>
      <c r="D168" s="13"/>
      <c r="E168" s="78"/>
      <c r="F168" s="104"/>
      <c r="G168" s="104"/>
      <c r="H168" s="104"/>
      <c r="I168" s="15"/>
      <c r="J168" s="15"/>
      <c r="K168" s="15"/>
      <c r="L168" s="15"/>
      <c r="M168" s="15"/>
      <c r="N168" s="15"/>
      <c r="O168" s="6"/>
    </row>
    <row r="169" spans="1:15" s="63" customFormat="1" ht="15" customHeight="1" x14ac:dyDescent="0.25">
      <c r="I169" s="64">
        <f t="shared" ref="I169:O169" si="0">SUBTOTAL(9,I6:I168)</f>
        <v>45367273.865474992</v>
      </c>
      <c r="J169" s="64">
        <f t="shared" si="0"/>
        <v>0</v>
      </c>
      <c r="K169" s="64">
        <f t="shared" si="0"/>
        <v>174021.3881633337</v>
      </c>
      <c r="L169" s="64">
        <f t="shared" si="0"/>
        <v>101873.72955999999</v>
      </c>
      <c r="M169" s="64">
        <f t="shared" si="0"/>
        <v>5965.2433190007332</v>
      </c>
      <c r="N169" s="64">
        <f t="shared" si="0"/>
        <v>45199217.720630653</v>
      </c>
      <c r="O169" s="64">
        <f t="shared" si="0"/>
        <v>340.17232999999999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6" t="s">
        <v>164</v>
      </c>
      <c r="B1" s="126"/>
    </row>
    <row r="2" spans="1:2" s="2" customFormat="1" x14ac:dyDescent="0.25">
      <c r="A2" s="126" t="s">
        <v>165</v>
      </c>
      <c r="B2" s="126"/>
    </row>
    <row r="3" spans="1:2" s="2" customFormat="1" x14ac:dyDescent="0.25">
      <c r="A3" s="126" t="s">
        <v>20</v>
      </c>
      <c r="B3" s="126"/>
    </row>
    <row r="5" spans="1:2" ht="20.100000000000001" customHeight="1" x14ac:dyDescent="0.25">
      <c r="A5" s="55" t="s">
        <v>166</v>
      </c>
      <c r="B5" s="55" t="s">
        <v>167</v>
      </c>
    </row>
    <row r="6" spans="1:2" ht="20.100000000000001" customHeight="1" x14ac:dyDescent="0.25">
      <c r="A6" s="32" t="s">
        <v>168</v>
      </c>
      <c r="B6" s="54">
        <v>490200</v>
      </c>
    </row>
    <row r="7" spans="1:2" ht="20.100000000000001" customHeight="1" x14ac:dyDescent="0.25">
      <c r="A7" s="32" t="s">
        <v>169</v>
      </c>
      <c r="B7" s="82">
        <v>562273.15834666567</v>
      </c>
    </row>
    <row r="8" spans="1:2" ht="20.100000000000001" customHeight="1" x14ac:dyDescent="0.25">
      <c r="A8" s="32" t="s">
        <v>170</v>
      </c>
      <c r="B8" s="54">
        <v>7400</v>
      </c>
    </row>
    <row r="9" spans="1:2" ht="20.100000000000001" customHeight="1" x14ac:dyDescent="0.25">
      <c r="A9" s="32" t="s">
        <v>171</v>
      </c>
      <c r="B9" s="10">
        <v>185000</v>
      </c>
    </row>
    <row r="10" spans="1:2" ht="20.100000000000001" customHeight="1" x14ac:dyDescent="0.25">
      <c r="A10" s="32" t="s">
        <v>172</v>
      </c>
      <c r="B10" s="10">
        <v>0</v>
      </c>
    </row>
    <row r="11" spans="1:2" ht="20.100000000000001" customHeight="1" x14ac:dyDescent="0.25">
      <c r="A11" s="32" t="s">
        <v>173</v>
      </c>
      <c r="B11" s="10">
        <v>2312081.198384</v>
      </c>
    </row>
    <row r="12" spans="1:2" ht="20.100000000000001" customHeight="1" x14ac:dyDescent="0.25">
      <c r="A12" s="47" t="s">
        <v>174</v>
      </c>
      <c r="B12" s="35">
        <f>SUM(B6:B11)</f>
        <v>3556954.3567306655</v>
      </c>
    </row>
    <row r="14" spans="1:2" x14ac:dyDescent="0.25">
      <c r="A14" s="101" t="s">
        <v>175</v>
      </c>
    </row>
    <row r="15" spans="1:2" x14ac:dyDescent="0.25">
      <c r="A15" s="34" t="s">
        <v>176</v>
      </c>
    </row>
    <row r="16" spans="1:2" x14ac:dyDescent="0.25">
      <c r="A16" s="34" t="s">
        <v>177</v>
      </c>
    </row>
    <row r="17" spans="1:1" x14ac:dyDescent="0.25">
      <c r="A17" s="34" t="s">
        <v>178</v>
      </c>
    </row>
    <row r="18" spans="1:1" x14ac:dyDescent="0.25">
      <c r="A18" s="34" t="s">
        <v>179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opLeftCell="B1" zoomScale="70" zoomScaleNormal="70" workbookViewId="0">
      <pane ySplit="4" topLeftCell="A5" activePane="bottomLeft" state="frozen"/>
      <selection activeCell="O1940" sqref="O1940"/>
      <selection pane="bottomLeft" activeCell="K21" sqref="K21:N21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1" width="20.28515625" style="87" customWidth="1"/>
    <col min="12" max="12" width="22" style="87" customWidth="1"/>
    <col min="13" max="13" width="16.7109375" style="87" customWidth="1"/>
    <col min="14" max="14" width="21.42578125" style="87" bestFit="1" customWidth="1"/>
    <col min="15" max="16384" width="11.7109375" style="87"/>
  </cols>
  <sheetData>
    <row r="1" spans="1:14" s="8" customFormat="1" ht="33" customHeight="1" x14ac:dyDescent="0.25">
      <c r="A1" s="122" t="s">
        <v>149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8" customFormat="1" x14ac:dyDescent="0.25">
      <c r="A2" s="122" t="s">
        <v>19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s="8" customFormat="1" x14ac:dyDescent="0.25">
      <c r="A3" s="122" t="s">
        <v>20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s="76" customFormat="1" ht="49.5" customHeight="1" x14ac:dyDescent="0.25">
      <c r="A4" s="7" t="s">
        <v>21</v>
      </c>
      <c r="B4" s="105" t="s">
        <v>22</v>
      </c>
      <c r="C4" s="11" t="s">
        <v>150</v>
      </c>
      <c r="D4" s="11" t="s">
        <v>151</v>
      </c>
      <c r="E4" s="11" t="s">
        <v>152</v>
      </c>
      <c r="F4" s="7" t="s">
        <v>153</v>
      </c>
      <c r="G4" s="7" t="s">
        <v>154</v>
      </c>
      <c r="H4" s="7" t="s">
        <v>155</v>
      </c>
      <c r="I4" s="105" t="s">
        <v>26</v>
      </c>
      <c r="J4" s="105" t="s">
        <v>156</v>
      </c>
      <c r="K4" s="40" t="s">
        <v>30</v>
      </c>
      <c r="L4" s="77" t="s">
        <v>31</v>
      </c>
      <c r="M4" s="40" t="s">
        <v>157</v>
      </c>
      <c r="N4" s="40" t="s">
        <v>34</v>
      </c>
    </row>
    <row r="5" spans="1:14" x14ac:dyDescent="0.25">
      <c r="A5" s="12">
        <v>2021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26367.50303</v>
      </c>
      <c r="L5" s="15">
        <v>28048.109239100002</v>
      </c>
      <c r="M5" s="15">
        <v>10703.689840000001</v>
      </c>
      <c r="N5" s="15">
        <v>1507376.1466037999</v>
      </c>
    </row>
    <row r="6" spans="1:14" x14ac:dyDescent="0.25">
      <c r="A6" s="12">
        <v>2021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387.48935</v>
      </c>
      <c r="L6" s="15">
        <v>1774.1723500000001</v>
      </c>
      <c r="M6" s="15">
        <v>1018.87553</v>
      </c>
      <c r="N6" s="15">
        <v>266975.33002000005</v>
      </c>
    </row>
    <row r="7" spans="1:14" x14ac:dyDescent="0.25">
      <c r="A7" s="12">
        <v>2021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25980.01368</v>
      </c>
      <c r="L7" s="15">
        <v>26273.936889100001</v>
      </c>
      <c r="M7" s="15">
        <v>9684.8143099999998</v>
      </c>
      <c r="N7" s="15">
        <v>1363126.6740937999</v>
      </c>
    </row>
    <row r="8" spans="1:14" x14ac:dyDescent="0.25">
      <c r="A8" s="12">
        <v>2021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0</v>
      </c>
      <c r="L8" s="15">
        <v>18589.132799999999</v>
      </c>
      <c r="M8" s="15">
        <v>8509.7240200000033</v>
      </c>
      <c r="N8" s="15">
        <v>1011777.5040500001</v>
      </c>
    </row>
    <row r="9" spans="1:14" x14ac:dyDescent="0.25">
      <c r="A9" s="12">
        <v>2021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0</v>
      </c>
      <c r="L9" s="15">
        <v>351352.21246000001</v>
      </c>
      <c r="M9" s="15">
        <v>36239.545059999997</v>
      </c>
      <c r="N9" s="15">
        <v>13316075.696250001</v>
      </c>
    </row>
    <row r="10" spans="1:14" x14ac:dyDescent="0.25">
      <c r="A10" s="12">
        <v>2021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0</v>
      </c>
      <c r="L10" s="15">
        <v>336619.62177999999</v>
      </c>
      <c r="M10" s="15">
        <v>6155.1174899999996</v>
      </c>
      <c r="N10" s="15">
        <v>3881111.3730299999</v>
      </c>
    </row>
    <row r="11" spans="1:14" x14ac:dyDescent="0.25">
      <c r="A11" s="12">
        <v>2021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0</v>
      </c>
      <c r="L11" s="15">
        <v>351352.21246000001</v>
      </c>
      <c r="M11" s="15">
        <v>36047.532709999999</v>
      </c>
      <c r="N11" s="15">
        <v>13305569.220110001</v>
      </c>
    </row>
    <row r="12" spans="1:14" x14ac:dyDescent="0.25">
      <c r="A12" s="12">
        <v>2021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0</v>
      </c>
      <c r="L12" s="15">
        <v>0</v>
      </c>
      <c r="M12" s="15">
        <v>0</v>
      </c>
      <c r="N12" s="15">
        <v>1969570.1590400001</v>
      </c>
    </row>
    <row r="13" spans="1:14" x14ac:dyDescent="0.25">
      <c r="A13" s="12">
        <v>2021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0</v>
      </c>
      <c r="L13" s="15">
        <v>0</v>
      </c>
      <c r="M13" s="15">
        <v>0</v>
      </c>
      <c r="N13" s="15">
        <v>677990.61122999992</v>
      </c>
    </row>
    <row r="14" spans="1:14" x14ac:dyDescent="0.25">
      <c r="A14" s="12">
        <v>2021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0</v>
      </c>
      <c r="L14" s="15">
        <v>0</v>
      </c>
      <c r="M14" s="15">
        <v>0</v>
      </c>
      <c r="N14" s="15">
        <v>773935.69553999999</v>
      </c>
    </row>
    <row r="15" spans="1:14" x14ac:dyDescent="0.25">
      <c r="A15" s="12">
        <v>2021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0</v>
      </c>
      <c r="L15" s="15">
        <v>0</v>
      </c>
      <c r="M15" s="15">
        <v>0</v>
      </c>
      <c r="N15" s="15">
        <v>1803423.9672600001</v>
      </c>
    </row>
    <row r="16" spans="1:14" x14ac:dyDescent="0.25">
      <c r="A16" s="12">
        <v>2021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0</v>
      </c>
      <c r="L16" s="15">
        <v>0</v>
      </c>
      <c r="M16" s="15">
        <v>0</v>
      </c>
      <c r="N16" s="15">
        <v>381065.84318999993</v>
      </c>
    </row>
    <row r="17" spans="1:16" x14ac:dyDescent="0.25">
      <c r="A17" s="12">
        <v>2021</v>
      </c>
      <c r="B17" s="8" t="s">
        <v>0</v>
      </c>
      <c r="C17" s="86">
        <v>1</v>
      </c>
      <c r="D17" s="86">
        <v>1</v>
      </c>
      <c r="E17" s="86">
        <v>1</v>
      </c>
      <c r="F17" s="86">
        <v>0</v>
      </c>
      <c r="G17" s="86">
        <v>1</v>
      </c>
      <c r="H17" s="86">
        <v>1</v>
      </c>
      <c r="I17" s="87" t="s">
        <v>6</v>
      </c>
      <c r="J17" s="87" t="s">
        <v>13</v>
      </c>
      <c r="K17" s="15">
        <v>0</v>
      </c>
      <c r="L17" s="15">
        <v>0</v>
      </c>
      <c r="M17" s="15">
        <v>0</v>
      </c>
      <c r="N17" s="15">
        <v>500000</v>
      </c>
    </row>
    <row r="18" spans="1:16" x14ac:dyDescent="0.25">
      <c r="A18" s="12"/>
      <c r="B18" s="8"/>
      <c r="C18" s="86"/>
      <c r="D18" s="86"/>
      <c r="E18" s="86"/>
      <c r="F18" s="86"/>
      <c r="G18" s="86"/>
      <c r="H18" s="86"/>
      <c r="K18" s="15"/>
      <c r="L18" s="15"/>
      <c r="M18" s="15"/>
      <c r="N18" s="15"/>
    </row>
    <row r="19" spans="1:16" x14ac:dyDescent="0.25">
      <c r="A19" s="12"/>
      <c r="B19" s="8"/>
      <c r="C19" s="86"/>
      <c r="D19" s="86"/>
      <c r="E19" s="86"/>
      <c r="F19" s="86"/>
      <c r="G19" s="86"/>
      <c r="H19" s="86"/>
      <c r="K19" s="15"/>
      <c r="L19" s="15"/>
      <c r="M19" s="15"/>
      <c r="N19" s="15"/>
    </row>
    <row r="20" spans="1:16" x14ac:dyDescent="0.25">
      <c r="A20" s="12"/>
      <c r="B20" s="8"/>
      <c r="C20" s="86"/>
      <c r="D20" s="86"/>
      <c r="E20" s="86"/>
      <c r="F20" s="86"/>
      <c r="G20" s="86"/>
      <c r="H20" s="86"/>
      <c r="K20" s="15"/>
      <c r="L20" s="15"/>
      <c r="M20" s="15"/>
      <c r="N20" s="15"/>
    </row>
    <row r="21" spans="1:16" s="63" customFormat="1" ht="15" customHeight="1" x14ac:dyDescent="0.25">
      <c r="I21" s="64"/>
      <c r="J21" s="64"/>
      <c r="K21" s="64">
        <f>SUBTOTAL(9,K5:K20)</f>
        <v>52735.00606</v>
      </c>
      <c r="L21" s="64">
        <f>SUBTOTAL(9,L5:L20)</f>
        <v>1114009.3979782001</v>
      </c>
      <c r="M21" s="64">
        <f>SUBTOTAL(9,M5:M20)</f>
        <v>108359.29896</v>
      </c>
      <c r="N21" s="64">
        <f>SUBTOTAL(9,N5:N20)</f>
        <v>40757998.220417604</v>
      </c>
      <c r="O21" s="64"/>
      <c r="P21" s="6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showGridLines="0" zoomScale="80" zoomScaleNormal="80" workbookViewId="0">
      <pane ySplit="5" topLeftCell="A6" activePane="bottomLeft" state="frozen"/>
      <selection pane="bottomLeft" activeCell="G13" sqref="G13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3" t="s">
        <v>15</v>
      </c>
      <c r="B1" s="123"/>
      <c r="C1" s="123"/>
      <c r="D1" s="123"/>
      <c r="E1" s="123"/>
      <c r="F1" s="123"/>
      <c r="G1" s="123"/>
    </row>
    <row r="2" spans="1:7" ht="15" customHeight="1" x14ac:dyDescent="0.25">
      <c r="A2" s="123" t="s">
        <v>19</v>
      </c>
      <c r="B2" s="123"/>
      <c r="C2" s="123"/>
      <c r="D2" s="123"/>
      <c r="E2" s="123"/>
      <c r="F2" s="123"/>
      <c r="G2" s="123"/>
    </row>
    <row r="3" spans="1:7" ht="15" customHeight="1" x14ac:dyDescent="0.25">
      <c r="A3" s="123" t="s">
        <v>10</v>
      </c>
      <c r="B3" s="123"/>
      <c r="C3" s="123"/>
      <c r="D3" s="123"/>
      <c r="E3" s="123"/>
      <c r="F3" s="123"/>
      <c r="G3" s="123"/>
    </row>
    <row r="4" spans="1:7" ht="12" customHeight="1" x14ac:dyDescent="0.25"/>
    <row r="5" spans="1:7" ht="32.25" customHeight="1" x14ac:dyDescent="0.25">
      <c r="A5" s="70" t="s">
        <v>21</v>
      </c>
      <c r="B5" s="70" t="s">
        <v>22</v>
      </c>
      <c r="C5" s="70" t="s">
        <v>158</v>
      </c>
      <c r="D5" s="70" t="s">
        <v>159</v>
      </c>
      <c r="E5" s="70" t="s">
        <v>160</v>
      </c>
      <c r="F5" s="70" t="s">
        <v>161</v>
      </c>
      <c r="G5" s="70" t="s">
        <v>162</v>
      </c>
    </row>
    <row r="6" spans="1:7" ht="15" customHeight="1" x14ac:dyDescent="0.25">
      <c r="A6" s="14">
        <v>2021</v>
      </c>
      <c r="B6" s="71" t="s">
        <v>163</v>
      </c>
      <c r="C6" s="79">
        <v>100815.55899999999</v>
      </c>
      <c r="D6" s="72">
        <v>45199.217720630651</v>
      </c>
      <c r="E6" s="72">
        <v>18685.865349133801</v>
      </c>
      <c r="F6" s="72">
        <f>+E6+D6</f>
        <v>63885.083069764456</v>
      </c>
      <c r="G6" s="73">
        <f>+F6/C6</f>
        <v>0.63368277380443294</v>
      </c>
    </row>
    <row r="7" spans="1:7" ht="12" customHeight="1" x14ac:dyDescent="0.25">
      <c r="A7" s="14"/>
      <c r="B7" s="71"/>
      <c r="C7" s="79"/>
      <c r="D7" s="72"/>
      <c r="E7" s="72"/>
      <c r="F7" s="72"/>
      <c r="G7" s="73"/>
    </row>
    <row r="8" spans="1:7" ht="27.75" customHeight="1" x14ac:dyDescent="0.25">
      <c r="A8" s="123" t="s">
        <v>16</v>
      </c>
      <c r="B8" s="123"/>
      <c r="C8" s="123"/>
      <c r="D8" s="123"/>
      <c r="E8" s="123"/>
      <c r="F8" s="123"/>
      <c r="G8" s="123"/>
    </row>
    <row r="9" spans="1:7" ht="15" customHeight="1" x14ac:dyDescent="0.25">
      <c r="A9" s="123" t="s">
        <v>19</v>
      </c>
      <c r="B9" s="123"/>
      <c r="C9" s="123"/>
      <c r="D9" s="123"/>
      <c r="E9" s="123"/>
      <c r="F9" s="123"/>
      <c r="G9" s="123"/>
    </row>
    <row r="10" spans="1:7" ht="15" customHeight="1" x14ac:dyDescent="0.25">
      <c r="A10" s="123" t="s">
        <v>10</v>
      </c>
      <c r="B10" s="123"/>
      <c r="C10" s="123"/>
      <c r="D10" s="123"/>
      <c r="E10" s="123"/>
      <c r="F10" s="123"/>
      <c r="G10" s="123"/>
    </row>
    <row r="12" spans="1:7" ht="35.25" customHeight="1" x14ac:dyDescent="0.25">
      <c r="A12" s="70" t="s">
        <v>21</v>
      </c>
      <c r="B12" s="70" t="s">
        <v>22</v>
      </c>
      <c r="C12" s="70" t="s">
        <v>158</v>
      </c>
      <c r="D12" s="70" t="s">
        <v>159</v>
      </c>
      <c r="E12" s="70" t="s">
        <v>160</v>
      </c>
      <c r="F12" s="70" t="s">
        <v>161</v>
      </c>
      <c r="G12" s="70" t="s">
        <v>162</v>
      </c>
    </row>
    <row r="13" spans="1:7" ht="15" customHeight="1" x14ac:dyDescent="0.25">
      <c r="A13" s="14">
        <v>2021</v>
      </c>
      <c r="B13" s="71" t="s">
        <v>163</v>
      </c>
      <c r="C13" s="79">
        <v>100815.55899999999</v>
      </c>
      <c r="D13" s="72">
        <v>45199.217720630651</v>
      </c>
      <c r="E13" s="72">
        <v>1689.7681152800001</v>
      </c>
      <c r="F13" s="72">
        <f t="shared" ref="F13" si="0">+E13+D13</f>
        <v>46888.985835910651</v>
      </c>
      <c r="G13" s="73">
        <f t="shared" ref="G13" si="1">+F13/C13</f>
        <v>0.46509672019882026</v>
      </c>
    </row>
    <row r="14" spans="1:7" x14ac:dyDescent="0.25">
      <c r="A14" s="14"/>
      <c r="B14" s="71"/>
      <c r="C14" s="79"/>
      <c r="D14" s="72"/>
      <c r="E14" s="72"/>
      <c r="F14" s="72"/>
      <c r="G14" s="73"/>
    </row>
    <row r="15" spans="1:7" x14ac:dyDescent="0.25">
      <c r="A15" s="43" t="s">
        <v>9</v>
      </c>
    </row>
    <row r="16" spans="1:7" ht="12.75" customHeight="1" x14ac:dyDescent="0.25">
      <c r="A16" s="36" t="s">
        <v>11</v>
      </c>
    </row>
    <row r="17" spans="1:1" x14ac:dyDescent="0.25">
      <c r="A17" s="36" t="s">
        <v>17</v>
      </c>
    </row>
    <row r="18" spans="1:1" x14ac:dyDescent="0.25">
      <c r="A18" s="36" t="s">
        <v>12</v>
      </c>
    </row>
    <row r="19" spans="1:1" x14ac:dyDescent="0.25">
      <c r="A19" s="36" t="s">
        <v>14</v>
      </c>
    </row>
  </sheetData>
  <mergeCells count="6">
    <mergeCell ref="A10:G10"/>
    <mergeCell ref="A1:G1"/>
    <mergeCell ref="A2:G2"/>
    <mergeCell ref="A3:G3"/>
    <mergeCell ref="A8:G8"/>
    <mergeCell ref="A9:G9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24" activePane="bottomLeft" state="frozen"/>
      <selection sqref="A1:XFD1048576"/>
      <selection pane="bottomLeft" activeCell="E32" sqref="E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4" t="s">
        <v>325</v>
      </c>
      <c r="B1" s="124"/>
      <c r="C1" s="124"/>
      <c r="D1" s="124"/>
      <c r="E1" s="124"/>
    </row>
    <row r="2" spans="1:5" x14ac:dyDescent="0.25">
      <c r="A2" s="124" t="s">
        <v>19</v>
      </c>
      <c r="B2" s="124"/>
      <c r="C2" s="124"/>
      <c r="D2" s="124"/>
      <c r="E2" s="124"/>
    </row>
    <row r="3" spans="1:5" x14ac:dyDescent="0.25">
      <c r="A3" s="124" t="s">
        <v>301</v>
      </c>
      <c r="B3" s="124"/>
      <c r="C3" s="124"/>
      <c r="D3" s="124"/>
      <c r="E3" s="124"/>
    </row>
    <row r="4" spans="1:5" x14ac:dyDescent="0.25">
      <c r="E4" s="111"/>
    </row>
    <row r="5" spans="1:5" ht="30" customHeight="1" x14ac:dyDescent="0.25">
      <c r="A5" s="110" t="s">
        <v>326</v>
      </c>
      <c r="B5" s="110" t="s">
        <v>327</v>
      </c>
      <c r="C5" s="110" t="s">
        <v>328</v>
      </c>
      <c r="D5" s="110" t="s">
        <v>174</v>
      </c>
      <c r="E5" s="110" t="s">
        <v>302</v>
      </c>
    </row>
    <row r="6" spans="1:5" ht="18" customHeight="1" x14ac:dyDescent="0.25">
      <c r="A6" s="2" t="s">
        <v>329</v>
      </c>
      <c r="B6" s="112">
        <v>20491.573104999999</v>
      </c>
      <c r="C6" s="17">
        <v>250.78521499999999</v>
      </c>
      <c r="D6" s="17">
        <v>20742.358319999999</v>
      </c>
      <c r="E6" s="113">
        <v>4.589096751232574E-4</v>
      </c>
    </row>
    <row r="7" spans="1:5" ht="18" customHeight="1" x14ac:dyDescent="0.25">
      <c r="A7" s="2" t="s">
        <v>330</v>
      </c>
      <c r="B7" s="112">
        <v>0</v>
      </c>
      <c r="C7" s="17">
        <v>0</v>
      </c>
      <c r="D7" s="17">
        <v>0</v>
      </c>
      <c r="E7" s="113">
        <v>0</v>
      </c>
    </row>
    <row r="8" spans="1:5" ht="18" customHeight="1" x14ac:dyDescent="0.25">
      <c r="A8" s="2" t="s">
        <v>331</v>
      </c>
      <c r="B8" s="112">
        <v>23033.804403999999</v>
      </c>
      <c r="C8" s="17">
        <v>0</v>
      </c>
      <c r="D8" s="17">
        <v>23033.804403999999</v>
      </c>
      <c r="E8" s="113">
        <v>5.0960626235543188E-4</v>
      </c>
    </row>
    <row r="9" spans="1:5" ht="18" customHeight="1" x14ac:dyDescent="0.25">
      <c r="A9" s="37" t="s">
        <v>332</v>
      </c>
      <c r="B9" s="112">
        <v>4474.1752450000004</v>
      </c>
      <c r="C9" s="17">
        <v>0</v>
      </c>
      <c r="D9" s="17">
        <v>4474.1752450000004</v>
      </c>
      <c r="E9" s="113">
        <v>9.8987891176661091E-5</v>
      </c>
    </row>
    <row r="10" spans="1:5" ht="18" customHeight="1" x14ac:dyDescent="0.25">
      <c r="A10" s="2" t="s">
        <v>333</v>
      </c>
      <c r="B10" s="112">
        <v>69926.806740999993</v>
      </c>
      <c r="C10" s="17">
        <v>0</v>
      </c>
      <c r="D10" s="17">
        <v>69926.806740999993</v>
      </c>
      <c r="E10" s="113">
        <v>1.5470800218978723E-3</v>
      </c>
    </row>
    <row r="11" spans="1:5" ht="18" customHeight="1" x14ac:dyDescent="0.25">
      <c r="A11" s="37" t="s">
        <v>334</v>
      </c>
      <c r="B11" s="112">
        <v>0</v>
      </c>
      <c r="C11" s="17">
        <v>220.55096</v>
      </c>
      <c r="D11" s="17">
        <v>220.55096</v>
      </c>
      <c r="E11" s="113">
        <v>4.8795304680534779E-6</v>
      </c>
    </row>
    <row r="12" spans="1:5" ht="18" customHeight="1" x14ac:dyDescent="0.25">
      <c r="A12" s="2" t="s">
        <v>335</v>
      </c>
      <c r="B12" s="112">
        <v>0</v>
      </c>
      <c r="C12" s="17">
        <v>0</v>
      </c>
      <c r="D12" s="17">
        <v>0</v>
      </c>
      <c r="E12" s="113">
        <v>0</v>
      </c>
    </row>
    <row r="13" spans="1:5" ht="18" customHeight="1" x14ac:dyDescent="0.25">
      <c r="A13" s="2" t="s">
        <v>336</v>
      </c>
      <c r="B13" s="112">
        <v>466951.94125800004</v>
      </c>
      <c r="C13" s="17">
        <v>216.699287</v>
      </c>
      <c r="D13" s="17">
        <v>467168.64054500003</v>
      </c>
      <c r="E13" s="113">
        <v>1.0335768274409012E-2</v>
      </c>
    </row>
    <row r="14" spans="1:5" ht="18" customHeight="1" x14ac:dyDescent="0.25">
      <c r="A14" s="2" t="s">
        <v>337</v>
      </c>
      <c r="B14" s="112">
        <v>5638.9926699999996</v>
      </c>
      <c r="C14" s="17">
        <v>1835.3078700000001</v>
      </c>
      <c r="D14" s="10">
        <v>7474.3005400000002</v>
      </c>
      <c r="E14" s="113">
        <v>1.6536349337277227E-4</v>
      </c>
    </row>
    <row r="15" spans="1:5" ht="18" customHeight="1" x14ac:dyDescent="0.25">
      <c r="A15" s="2" t="s">
        <v>338</v>
      </c>
      <c r="B15" s="112">
        <v>652627.04108500003</v>
      </c>
      <c r="C15" s="17">
        <v>1127.8320919999999</v>
      </c>
      <c r="D15" s="10">
        <v>653754.87317700009</v>
      </c>
      <c r="E15" s="113">
        <v>1.4463853715738119E-2</v>
      </c>
    </row>
    <row r="16" spans="1:5" ht="18" customHeight="1" x14ac:dyDescent="0.25">
      <c r="A16" s="2" t="s">
        <v>339</v>
      </c>
      <c r="B16" s="112">
        <v>0</v>
      </c>
      <c r="C16" s="17">
        <v>1478.0317000000002</v>
      </c>
      <c r="D16" s="10">
        <v>1478.0317000000002</v>
      </c>
      <c r="E16" s="113">
        <v>3.2700382319346417E-5</v>
      </c>
    </row>
    <row r="17" spans="1:5" ht="18" customHeight="1" x14ac:dyDescent="0.25">
      <c r="A17" s="2" t="s">
        <v>340</v>
      </c>
      <c r="B17" s="112">
        <v>12728.964151999999</v>
      </c>
      <c r="C17" s="17">
        <v>2391.45946</v>
      </c>
      <c r="D17" s="10">
        <v>15120.423611999999</v>
      </c>
      <c r="E17" s="113">
        <v>3.3452843598880371E-4</v>
      </c>
    </row>
    <row r="18" spans="1:5" ht="18" customHeight="1" x14ac:dyDescent="0.25">
      <c r="A18" s="37" t="s">
        <v>341</v>
      </c>
      <c r="B18" s="112">
        <v>80379.770999999993</v>
      </c>
      <c r="C18" s="17">
        <v>1729.3290750000001</v>
      </c>
      <c r="D18" s="10">
        <v>82109.100074999995</v>
      </c>
      <c r="E18" s="113">
        <v>1.8166044506014146E-3</v>
      </c>
    </row>
    <row r="19" spans="1:5" ht="18" customHeight="1" x14ac:dyDescent="0.25">
      <c r="A19" s="2" t="s">
        <v>342</v>
      </c>
      <c r="B19" s="112">
        <v>458037.21161</v>
      </c>
      <c r="C19" s="17">
        <v>0</v>
      </c>
      <c r="D19" s="10">
        <v>458037.21161</v>
      </c>
      <c r="E19" s="113">
        <v>1.0133742013878575E-2</v>
      </c>
    </row>
    <row r="20" spans="1:5" ht="18" customHeight="1" x14ac:dyDescent="0.25">
      <c r="A20" s="15" t="s">
        <v>343</v>
      </c>
      <c r="B20" s="112">
        <v>1.9999999999999999E-6</v>
      </c>
      <c r="C20" s="17">
        <v>0</v>
      </c>
      <c r="D20" s="10">
        <v>1.9999999999999999E-6</v>
      </c>
      <c r="E20" s="113">
        <v>4.4248553423240394E-14</v>
      </c>
    </row>
    <row r="21" spans="1:5" ht="18" customHeight="1" x14ac:dyDescent="0.25">
      <c r="A21" s="2" t="s">
        <v>344</v>
      </c>
      <c r="B21" s="112">
        <v>81408.061201000004</v>
      </c>
      <c r="C21" s="17">
        <v>0</v>
      </c>
      <c r="D21" s="10">
        <v>81408.061201000004</v>
      </c>
      <c r="E21" s="113">
        <v>1.8010944725674362E-3</v>
      </c>
    </row>
    <row r="22" spans="1:5" ht="18" customHeight="1" x14ac:dyDescent="0.25">
      <c r="A22" s="2" t="s">
        <v>345</v>
      </c>
      <c r="B22" s="112">
        <v>5134240.0554180006</v>
      </c>
      <c r="C22" s="17">
        <v>0</v>
      </c>
      <c r="D22" s="10">
        <v>5134240.0554180006</v>
      </c>
      <c r="E22" s="113">
        <v>0.11359134768995206</v>
      </c>
    </row>
    <row r="23" spans="1:5" ht="18" customHeight="1" x14ac:dyDescent="0.25">
      <c r="A23" s="2" t="s">
        <v>346</v>
      </c>
      <c r="B23" s="112">
        <v>140232.62908000001</v>
      </c>
      <c r="C23" s="17">
        <v>681.40915399999994</v>
      </c>
      <c r="D23" s="10">
        <v>140914.03823400001</v>
      </c>
      <c r="E23" s="113">
        <v>3.1176211744408443E-3</v>
      </c>
    </row>
    <row r="24" spans="1:5" ht="18" customHeight="1" x14ac:dyDescent="0.25">
      <c r="A24" s="2" t="s">
        <v>347</v>
      </c>
      <c r="B24" s="112">
        <v>94881.364069999996</v>
      </c>
      <c r="C24" s="17">
        <v>0</v>
      </c>
      <c r="D24" s="10">
        <v>94881.364069999996</v>
      </c>
      <c r="E24" s="113">
        <v>2.0991815534606583E-3</v>
      </c>
    </row>
    <row r="25" spans="1:5" ht="18" customHeight="1" x14ac:dyDescent="0.25">
      <c r="A25" s="18" t="s">
        <v>348</v>
      </c>
      <c r="B25" s="102">
        <f>SUM(B6:B24)</f>
        <v>7245052.3910410004</v>
      </c>
      <c r="C25" s="102">
        <f>SUM(C6:C24)</f>
        <v>9931.404813000001</v>
      </c>
      <c r="D25" s="102">
        <f>SUM(D6:D24)</f>
        <v>7254983.7958540013</v>
      </c>
      <c r="E25" s="100">
        <f t="shared" ref="E25" si="0">+D25/$D$32</f>
        <v>0.16051126903779458</v>
      </c>
    </row>
    <row r="26" spans="1:5" ht="18" customHeight="1" x14ac:dyDescent="0.25">
      <c r="A26" s="114" t="s">
        <v>66</v>
      </c>
      <c r="B26" s="19">
        <v>18939919.784019999</v>
      </c>
      <c r="C26" s="19">
        <v>0</v>
      </c>
      <c r="D26" s="19">
        <v>18939919.784019999</v>
      </c>
      <c r="E26" s="20">
        <v>0.41903202619754831</v>
      </c>
    </row>
    <row r="27" spans="1:5" ht="18" customHeight="1" x14ac:dyDescent="0.25">
      <c r="A27" s="114" t="s">
        <v>71</v>
      </c>
      <c r="B27" s="19">
        <v>17887002.0339</v>
      </c>
      <c r="C27" s="19">
        <v>0</v>
      </c>
      <c r="D27" s="19">
        <v>17887002.0339</v>
      </c>
      <c r="E27" s="20">
        <v>0.39573698253931688</v>
      </c>
    </row>
    <row r="28" spans="1:5" ht="18" customHeight="1" x14ac:dyDescent="0.25">
      <c r="A28" s="114" t="s">
        <v>145</v>
      </c>
      <c r="B28" s="19">
        <v>556825</v>
      </c>
      <c r="C28" s="19">
        <v>0</v>
      </c>
      <c r="D28" s="19">
        <v>556825</v>
      </c>
      <c r="E28" s="20">
        <v>1.2319350379947917E-2</v>
      </c>
    </row>
    <row r="29" spans="1:5" ht="18" customHeight="1" x14ac:dyDescent="0.25">
      <c r="A29" s="114" t="s">
        <v>135</v>
      </c>
      <c r="B29" s="19">
        <v>537570.44018999976</v>
      </c>
      <c r="C29" s="19">
        <v>0</v>
      </c>
      <c r="D29" s="19">
        <v>537570.44018999976</v>
      </c>
      <c r="E29" s="20">
        <v>1.189335717075103E-2</v>
      </c>
    </row>
    <row r="30" spans="1:5" ht="18" customHeight="1" x14ac:dyDescent="0.25">
      <c r="A30" s="114" t="s">
        <v>138</v>
      </c>
      <c r="B30" s="19">
        <v>22916.666666665929</v>
      </c>
      <c r="C30" s="19">
        <v>0</v>
      </c>
      <c r="D30" s="19">
        <v>22916.666666665929</v>
      </c>
      <c r="E30" s="20">
        <v>5.0701467464127987E-4</v>
      </c>
    </row>
    <row r="31" spans="1:5" ht="18" customHeight="1" x14ac:dyDescent="0.25">
      <c r="A31" s="18" t="s">
        <v>349</v>
      </c>
      <c r="B31" s="29">
        <f>SUM(B26:B30)</f>
        <v>37944233.924776666</v>
      </c>
      <c r="C31" s="29">
        <f t="shared" ref="C31" si="1">SUM(C26:C30)</f>
        <v>0</v>
      </c>
      <c r="D31" s="29">
        <f>SUM(D26:D30)</f>
        <v>37944233.924776666</v>
      </c>
      <c r="E31" s="100">
        <f t="shared" ref="E31:E32" si="2">+D31/$D$32</f>
        <v>0.83948873096220544</v>
      </c>
    </row>
    <row r="32" spans="1:5" x14ac:dyDescent="0.25">
      <c r="A32" s="21" t="s">
        <v>350</v>
      </c>
      <c r="B32" s="110">
        <f>+B25+B31</f>
        <v>45189286.315817669</v>
      </c>
      <c r="C32" s="110">
        <f>+C25+C31</f>
        <v>9931.404813000001</v>
      </c>
      <c r="D32" s="110">
        <f>+D25+D31</f>
        <v>45199217.720630668</v>
      </c>
      <c r="E32" s="58">
        <f t="shared" si="2"/>
        <v>1</v>
      </c>
    </row>
    <row r="33" spans="1:5" x14ac:dyDescent="0.25">
      <c r="A33" s="117">
        <v>0</v>
      </c>
      <c r="D33" s="115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351</v>
      </c>
      <c r="B35" s="22"/>
      <c r="C35" s="22"/>
      <c r="D35" s="22"/>
      <c r="E35" s="22"/>
    </row>
    <row r="36" spans="1:5" s="28" customFormat="1" x14ac:dyDescent="0.2">
      <c r="A36" s="17" t="s">
        <v>352</v>
      </c>
      <c r="B36" s="22"/>
      <c r="C36" s="22"/>
      <c r="D36" s="22"/>
      <c r="E36" s="22"/>
    </row>
    <row r="37" spans="1:5" s="28" customFormat="1" x14ac:dyDescent="0.2">
      <c r="A37" s="17" t="s">
        <v>353</v>
      </c>
      <c r="B37" s="22"/>
      <c r="C37" s="22"/>
      <c r="D37" s="22"/>
      <c r="E37" s="22"/>
    </row>
    <row r="38" spans="1:5" s="28" customFormat="1" x14ac:dyDescent="0.2">
      <c r="A38" s="17" t="s">
        <v>14</v>
      </c>
      <c r="B38" s="22"/>
      <c r="C38" s="22"/>
      <c r="D38" s="22"/>
      <c r="E38" s="22"/>
    </row>
    <row r="39" spans="1:5" s="28" customFormat="1" ht="11.25" x14ac:dyDescent="0.2">
      <c r="A39" s="116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9" activePane="bottomLeft" state="frozen"/>
      <selection sqref="A1:XFD1048576"/>
      <selection pane="bottomLeft" activeCell="C23" sqref="C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5" t="s">
        <v>300</v>
      </c>
      <c r="B1" s="125"/>
      <c r="C1" s="125"/>
      <c r="D1" s="25"/>
    </row>
    <row r="2" spans="1:8" ht="15.75" customHeight="1" x14ac:dyDescent="0.25">
      <c r="A2" s="125" t="s">
        <v>19</v>
      </c>
      <c r="B2" s="125"/>
      <c r="C2" s="125"/>
      <c r="D2" s="25"/>
    </row>
    <row r="3" spans="1:8" ht="15.75" customHeight="1" x14ac:dyDescent="0.25">
      <c r="A3" s="125" t="s">
        <v>301</v>
      </c>
      <c r="B3" s="125"/>
      <c r="C3" s="125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166</v>
      </c>
      <c r="B5" s="83" t="s">
        <v>174</v>
      </c>
      <c r="C5" s="106" t="s">
        <v>302</v>
      </c>
      <c r="D5" s="25"/>
    </row>
    <row r="6" spans="1:8" ht="20.100000000000001" customHeight="1" x14ac:dyDescent="0.25">
      <c r="A6" s="16" t="s">
        <v>303</v>
      </c>
      <c r="B6" s="36">
        <v>37983322.640885673</v>
      </c>
      <c r="C6" s="90">
        <v>0.59455698913949484</v>
      </c>
      <c r="D6" s="25"/>
      <c r="E6" s="25"/>
      <c r="F6" s="25"/>
      <c r="H6" s="25"/>
    </row>
    <row r="7" spans="1:8" ht="20.100000000000001" customHeight="1" x14ac:dyDescent="0.25">
      <c r="A7" s="16" t="s">
        <v>304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305</v>
      </c>
      <c r="B8" s="36">
        <v>199556.834886</v>
      </c>
      <c r="C8" s="90">
        <v>3.1236843609967263E-3</v>
      </c>
      <c r="D8" s="25"/>
      <c r="E8" s="25"/>
      <c r="F8" s="25"/>
    </row>
    <row r="9" spans="1:8" ht="20.100000000000001" customHeight="1" x14ac:dyDescent="0.25">
      <c r="A9" s="16" t="s">
        <v>306</v>
      </c>
      <c r="B9" s="36">
        <v>22731.918375000001</v>
      </c>
      <c r="C9" s="90">
        <v>3.5582513605212111E-4</v>
      </c>
      <c r="D9" s="25"/>
      <c r="E9" s="25"/>
      <c r="F9" s="25"/>
    </row>
    <row r="10" spans="1:8" ht="20.100000000000001" customHeight="1" x14ac:dyDescent="0.25">
      <c r="A10" s="16" t="s">
        <v>307</v>
      </c>
      <c r="B10" s="36">
        <v>6251503.7278570002</v>
      </c>
      <c r="C10" s="90">
        <v>9.7855452751468869E-2</v>
      </c>
      <c r="D10" s="25"/>
      <c r="E10" s="25"/>
      <c r="F10" s="25"/>
    </row>
    <row r="11" spans="1:8" ht="20.100000000000001" customHeight="1" x14ac:dyDescent="0.25">
      <c r="A11" s="16" t="s">
        <v>308</v>
      </c>
      <c r="B11" s="36">
        <v>542.77852300000006</v>
      </c>
      <c r="C11" s="90">
        <v>8.4961699495212253E-6</v>
      </c>
      <c r="D11" s="25"/>
      <c r="E11" s="25"/>
      <c r="F11" s="25"/>
    </row>
    <row r="12" spans="1:8" ht="20.100000000000001" customHeight="1" x14ac:dyDescent="0.25">
      <c r="A12" s="16" t="s">
        <v>309</v>
      </c>
      <c r="B12" s="36">
        <v>437.77129400000001</v>
      </c>
      <c r="C12" s="90">
        <v>6.8524806255936205E-6</v>
      </c>
      <c r="D12" s="25"/>
      <c r="E12" s="25"/>
      <c r="F12" s="25"/>
    </row>
    <row r="13" spans="1:8" ht="20.100000000000001" customHeight="1" x14ac:dyDescent="0.25">
      <c r="A13" s="16" t="s">
        <v>310</v>
      </c>
      <c r="B13" s="36">
        <v>81408.061201000004</v>
      </c>
      <c r="C13" s="90">
        <v>1.2742890404024349E-3</v>
      </c>
      <c r="D13" s="25"/>
      <c r="E13" s="25"/>
      <c r="F13" s="25"/>
    </row>
    <row r="14" spans="1:8" ht="20.100000000000001" customHeight="1" x14ac:dyDescent="0.25">
      <c r="A14" s="16" t="s">
        <v>311</v>
      </c>
      <c r="B14" s="36">
        <v>564288.73761800001</v>
      </c>
      <c r="C14" s="90">
        <v>8.832871626726687E-3</v>
      </c>
      <c r="D14" s="25"/>
      <c r="E14" s="25"/>
      <c r="F14" s="25"/>
    </row>
    <row r="15" spans="1:8" ht="20.100000000000001" customHeight="1" x14ac:dyDescent="0.25">
      <c r="A15" s="16" t="s">
        <v>312</v>
      </c>
      <c r="B15" s="36">
        <v>95425.25</v>
      </c>
      <c r="C15" s="90">
        <v>1.4937015875175854E-3</v>
      </c>
      <c r="D15" s="25"/>
      <c r="E15" s="25"/>
      <c r="F15" s="25"/>
    </row>
    <row r="16" spans="1:8" ht="20.100000000000001" customHeight="1" x14ac:dyDescent="0.25">
      <c r="A16" s="16" t="s">
        <v>313</v>
      </c>
      <c r="B16" s="36">
        <v>-9.6000000000000002E-5</v>
      </c>
      <c r="C16" s="90">
        <v>-1.5026982103970197E-12</v>
      </c>
      <c r="D16" s="36"/>
      <c r="E16" s="25"/>
      <c r="F16" s="25"/>
    </row>
    <row r="17" spans="1:7" ht="20.100000000000001" customHeight="1" x14ac:dyDescent="0.25">
      <c r="A17" s="16" t="s">
        <v>314</v>
      </c>
      <c r="B17" s="36">
        <v>8.6999999999999987E-5</v>
      </c>
      <c r="C17" s="90">
        <v>1.3618202531722989E-12</v>
      </c>
      <c r="E17" s="25"/>
      <c r="F17" s="25"/>
    </row>
    <row r="18" spans="1:7" ht="20.100000000000001" customHeight="1" x14ac:dyDescent="0.25">
      <c r="A18" s="50" t="s">
        <v>315</v>
      </c>
      <c r="B18" s="51">
        <f>SUM(B6:B17)</f>
        <v>45199217.720630668</v>
      </c>
      <c r="C18" s="52">
        <f t="shared" ref="C18" si="0">+B18/$B$23</f>
        <v>0.70750816229309332</v>
      </c>
      <c r="D18" s="25"/>
      <c r="E18" s="25"/>
      <c r="F18" s="25"/>
      <c r="G18" s="25"/>
    </row>
    <row r="19" spans="1:7" ht="20.100000000000001" customHeight="1" x14ac:dyDescent="0.25">
      <c r="A19" s="16" t="s">
        <v>316</v>
      </c>
      <c r="B19" s="36">
        <v>18685865.349133801</v>
      </c>
      <c r="C19" s="90">
        <v>0.29249183770690668</v>
      </c>
      <c r="D19" s="25"/>
      <c r="E19" s="25"/>
      <c r="F19" s="25"/>
    </row>
    <row r="20" spans="1:7" ht="20.100000000000001" customHeight="1" x14ac:dyDescent="0.25">
      <c r="A20" s="16" t="s">
        <v>317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318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319</v>
      </c>
      <c r="B22" s="51">
        <f>SUM(B19:B21)</f>
        <v>18685865.349133801</v>
      </c>
      <c r="C22" s="52">
        <f t="shared" ref="C22:C23" si="1">+B22/$B$23</f>
        <v>0.29249183770690668</v>
      </c>
      <c r="D22" s="25"/>
      <c r="E22" s="25"/>
    </row>
    <row r="23" spans="1:7" ht="20.100000000000001" customHeight="1" x14ac:dyDescent="0.25">
      <c r="A23" s="56" t="s">
        <v>320</v>
      </c>
      <c r="B23" s="27">
        <f>+B18+B22</f>
        <v>63885083.069764465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175</v>
      </c>
      <c r="B25" s="91"/>
      <c r="C25" s="1"/>
      <c r="D25" s="25"/>
    </row>
    <row r="26" spans="1:7" x14ac:dyDescent="0.25">
      <c r="A26" s="89" t="s">
        <v>321</v>
      </c>
      <c r="B26" s="39"/>
      <c r="C26" s="39"/>
      <c r="D26" s="25"/>
    </row>
    <row r="27" spans="1:7" x14ac:dyDescent="0.25">
      <c r="A27" s="17" t="s">
        <v>322</v>
      </c>
      <c r="B27" s="1"/>
      <c r="C27" s="1"/>
      <c r="D27" s="25"/>
    </row>
    <row r="28" spans="1:7" x14ac:dyDescent="0.25">
      <c r="A28" s="17" t="s">
        <v>323</v>
      </c>
      <c r="B28" s="1"/>
      <c r="C28" s="1"/>
      <c r="D28" s="25"/>
    </row>
    <row r="29" spans="1:7" x14ac:dyDescent="0.25">
      <c r="A29" s="17" t="s">
        <v>324</v>
      </c>
      <c r="B29" s="1"/>
      <c r="C29" s="1"/>
      <c r="D29" s="25"/>
    </row>
    <row r="30" spans="1:7" x14ac:dyDescent="0.25">
      <c r="A30" s="17" t="s">
        <v>220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zoomScale="85" zoomScaleNormal="85" workbookViewId="0">
      <pane xSplit="2" ySplit="6" topLeftCell="C58" activePane="bottomRight" state="frozen"/>
      <selection sqref="A1:XFD1048576"/>
      <selection pane="topRight" sqref="A1:XFD1048576"/>
      <selection pane="bottomLeft" sqref="A1:XFD1048576"/>
      <selection pane="bottomRight" activeCell="B67" sqref="B67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6" t="s">
        <v>221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x14ac:dyDescent="0.2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x14ac:dyDescent="0.25">
      <c r="A3" s="126" t="s">
        <v>20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5">
      <c r="A4" s="119"/>
      <c r="B4" s="107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x14ac:dyDescent="0.25">
      <c r="A5" s="127" t="s">
        <v>222</v>
      </c>
      <c r="B5" s="127" t="s">
        <v>223</v>
      </c>
      <c r="C5" s="127" t="s">
        <v>224</v>
      </c>
      <c r="D5" s="127"/>
      <c r="E5" s="127"/>
      <c r="F5" s="127"/>
      <c r="G5" s="127"/>
      <c r="H5" s="127" t="s">
        <v>225</v>
      </c>
      <c r="I5" s="127"/>
      <c r="J5" s="127"/>
      <c r="K5" s="127"/>
      <c r="L5" s="127"/>
      <c r="M5" s="127"/>
      <c r="N5" s="127"/>
      <c r="O5" s="127"/>
      <c r="P5" s="127"/>
      <c r="Q5" s="127"/>
    </row>
    <row r="6" spans="1:17" s="95" customFormat="1" x14ac:dyDescent="0.25">
      <c r="A6" s="127"/>
      <c r="B6" s="127"/>
      <c r="C6" s="120" t="s">
        <v>226</v>
      </c>
      <c r="D6" s="120" t="s">
        <v>227</v>
      </c>
      <c r="E6" s="120" t="s">
        <v>228</v>
      </c>
      <c r="F6" s="120" t="s">
        <v>229</v>
      </c>
      <c r="G6" s="120" t="s">
        <v>230</v>
      </c>
      <c r="H6" s="120" t="s">
        <v>231</v>
      </c>
      <c r="I6" s="120" t="s">
        <v>70</v>
      </c>
      <c r="J6" s="120" t="s">
        <v>75</v>
      </c>
      <c r="K6" s="120" t="s">
        <v>87</v>
      </c>
      <c r="L6" s="120" t="s">
        <v>232</v>
      </c>
      <c r="M6" s="120" t="s">
        <v>233</v>
      </c>
      <c r="N6" s="120" t="s">
        <v>234</v>
      </c>
      <c r="O6" s="120" t="s">
        <v>235</v>
      </c>
      <c r="P6" s="120" t="s">
        <v>236</v>
      </c>
      <c r="Q6" s="120" t="s">
        <v>230</v>
      </c>
    </row>
    <row r="7" spans="1:17" x14ac:dyDescent="0.25">
      <c r="A7" s="3" t="s">
        <v>237</v>
      </c>
      <c r="B7" s="46">
        <f>+G7+Q7</f>
        <v>45199217.720630661</v>
      </c>
      <c r="C7" s="3">
        <f t="shared" ref="C7:Q7" si="0">+C8+C14+C17+C49+C51+C54</f>
        <v>4860642.1086489996</v>
      </c>
      <c r="D7" s="3">
        <f t="shared" si="0"/>
        <v>1213538.3059919998</v>
      </c>
      <c r="E7" s="3">
        <f t="shared" si="0"/>
        <v>20945181.543220662</v>
      </c>
      <c r="F7" s="3">
        <f t="shared" si="0"/>
        <v>433997.41177599999</v>
      </c>
      <c r="G7" s="3">
        <f t="shared" si="0"/>
        <v>27453359.369637664</v>
      </c>
      <c r="H7" s="3">
        <f t="shared" si="0"/>
        <v>29145.261403</v>
      </c>
      <c r="I7" s="3">
        <f t="shared" si="0"/>
        <v>6226201.0800000001</v>
      </c>
      <c r="J7" s="3">
        <f t="shared" si="0"/>
        <v>142773.47519699999</v>
      </c>
      <c r="K7" s="3">
        <f t="shared" si="0"/>
        <v>1113.54162</v>
      </c>
      <c r="L7" s="3">
        <f t="shared" si="0"/>
        <v>0</v>
      </c>
      <c r="M7" s="3">
        <f t="shared" si="0"/>
        <v>0</v>
      </c>
      <c r="N7" s="3">
        <f t="shared" si="0"/>
        <v>2861460.5497960001</v>
      </c>
      <c r="O7" s="3">
        <f t="shared" si="0"/>
        <v>8016466.035871</v>
      </c>
      <c r="P7" s="3">
        <f t="shared" si="0"/>
        <v>468698.40710600006</v>
      </c>
      <c r="Q7" s="3">
        <f t="shared" si="0"/>
        <v>17745858.350993</v>
      </c>
    </row>
    <row r="8" spans="1:17" s="108" customFormat="1" x14ac:dyDescent="0.25">
      <c r="A8" s="24" t="s">
        <v>238</v>
      </c>
      <c r="B8" s="46">
        <f>+G8+Q8</f>
        <v>18939919.784019999</v>
      </c>
      <c r="C8" s="24">
        <f>SUM(C9:C13)</f>
        <v>1882996.3943739999</v>
      </c>
      <c r="D8" s="24">
        <f>SUM(D9:D13)</f>
        <v>634303.83834599995</v>
      </c>
      <c r="E8" s="24">
        <f>SUM(E9:E13)</f>
        <v>889337.27797900001</v>
      </c>
      <c r="F8" s="24">
        <f>SUM(F9:F13)</f>
        <v>0</v>
      </c>
      <c r="G8" s="24">
        <f>SUM(C8:F8)</f>
        <v>3406637.5106989997</v>
      </c>
      <c r="H8" s="24">
        <f>SUM(H9:H13)</f>
        <v>29145.261403</v>
      </c>
      <c r="I8" s="24">
        <f t="shared" ref="I8:Q8" si="1">SUM(I9:I13)</f>
        <v>6226201.0800000001</v>
      </c>
      <c r="J8" s="24">
        <f t="shared" si="1"/>
        <v>0</v>
      </c>
      <c r="K8" s="24">
        <f t="shared" si="1"/>
        <v>1113.54162</v>
      </c>
      <c r="L8" s="24">
        <f t="shared" si="1"/>
        <v>0</v>
      </c>
      <c r="M8" s="24">
        <f t="shared" si="1"/>
        <v>0</v>
      </c>
      <c r="N8" s="24">
        <f t="shared" si="1"/>
        <v>2752460.5497960001</v>
      </c>
      <c r="O8" s="24">
        <f t="shared" si="1"/>
        <v>6509512.769483</v>
      </c>
      <c r="P8" s="24">
        <f t="shared" si="1"/>
        <v>14849.071018999999</v>
      </c>
      <c r="Q8" s="24">
        <f t="shared" si="1"/>
        <v>15533282.273320999</v>
      </c>
    </row>
    <row r="9" spans="1:17" s="93" customFormat="1" x14ac:dyDescent="0.25">
      <c r="A9" s="45" t="s">
        <v>239</v>
      </c>
      <c r="B9" s="93">
        <v>2595662.8150799996</v>
      </c>
      <c r="C9" s="93">
        <v>21494.639590000002</v>
      </c>
      <c r="D9" s="93">
        <v>108674.869016</v>
      </c>
      <c r="E9" s="93">
        <v>0</v>
      </c>
      <c r="F9" s="93">
        <v>0</v>
      </c>
      <c r="G9" s="93">
        <v>130169.508606</v>
      </c>
      <c r="H9" s="93">
        <v>0</v>
      </c>
      <c r="I9" s="93">
        <v>0</v>
      </c>
      <c r="J9" s="93">
        <v>0</v>
      </c>
      <c r="K9" s="93">
        <v>1113.54162</v>
      </c>
      <c r="L9" s="93">
        <v>0</v>
      </c>
      <c r="M9" s="93">
        <v>0</v>
      </c>
      <c r="N9" s="93">
        <v>0</v>
      </c>
      <c r="O9" s="93">
        <v>2464379.7648539999</v>
      </c>
      <c r="P9" s="93">
        <v>0</v>
      </c>
      <c r="Q9" s="93">
        <v>2465493.3064739997</v>
      </c>
    </row>
    <row r="10" spans="1:17" s="53" customFormat="1" x14ac:dyDescent="0.25">
      <c r="A10" s="53" t="s">
        <v>240</v>
      </c>
      <c r="B10" s="93">
        <v>5951397.8047780003</v>
      </c>
      <c r="C10" s="93">
        <v>1851077.4921939999</v>
      </c>
      <c r="D10" s="93">
        <v>525628.96932999999</v>
      </c>
      <c r="E10" s="93">
        <v>889337.27797900001</v>
      </c>
      <c r="F10" s="93">
        <v>0</v>
      </c>
      <c r="G10" s="93">
        <v>3266043.7395029999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2670504.994256</v>
      </c>
      <c r="O10" s="93">
        <v>0</v>
      </c>
      <c r="P10" s="93">
        <v>14849.071018999999</v>
      </c>
      <c r="Q10" s="93">
        <v>2685354.0652749999</v>
      </c>
    </row>
    <row r="11" spans="1:17" s="93" customFormat="1" x14ac:dyDescent="0.25">
      <c r="A11" s="93" t="s">
        <v>241</v>
      </c>
      <c r="B11" s="93">
        <v>4045133.0046290001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4045133.0046290001</v>
      </c>
      <c r="P11" s="93">
        <v>0</v>
      </c>
      <c r="Q11" s="93">
        <v>4045133.0046290001</v>
      </c>
    </row>
    <row r="12" spans="1:17" s="93" customFormat="1" x14ac:dyDescent="0.25">
      <c r="A12" s="93" t="s">
        <v>242</v>
      </c>
      <c r="B12" s="93">
        <v>6226201.0800000001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6226201.0800000001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6226201.0800000001</v>
      </c>
    </row>
    <row r="13" spans="1:17" s="93" customFormat="1" x14ac:dyDescent="0.25">
      <c r="A13" s="45" t="s">
        <v>243</v>
      </c>
      <c r="B13" s="93">
        <v>121525.079533</v>
      </c>
      <c r="C13" s="93">
        <v>10424.26259</v>
      </c>
      <c r="D13" s="93">
        <v>0</v>
      </c>
      <c r="E13" s="93">
        <v>0</v>
      </c>
      <c r="F13" s="93">
        <v>0</v>
      </c>
      <c r="G13" s="93">
        <v>10424.26259</v>
      </c>
      <c r="H13" s="93">
        <v>29145.261403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81955.555540000001</v>
      </c>
      <c r="O13" s="93">
        <v>0</v>
      </c>
      <c r="P13" s="93">
        <v>0</v>
      </c>
      <c r="Q13" s="93">
        <v>111100.816943</v>
      </c>
    </row>
    <row r="14" spans="1:17" s="38" customFormat="1" x14ac:dyDescent="0.25">
      <c r="A14" s="24" t="s">
        <v>244</v>
      </c>
      <c r="B14" s="46">
        <f t="shared" ref="B14" si="2">+G14+Q14</f>
        <v>5888728.4934410006</v>
      </c>
      <c r="C14" s="24">
        <f>SUM(C15:C16)</f>
        <v>670951.29208499985</v>
      </c>
      <c r="D14" s="24">
        <f>SUM(D15:D16)</f>
        <v>161105.45764399998</v>
      </c>
      <c r="E14" s="24">
        <f>SUM(E15:E16)</f>
        <v>3799090.9676750004</v>
      </c>
      <c r="F14" s="24">
        <f>SUM(F15:F16)</f>
        <v>7.7600000000000011E-4</v>
      </c>
      <c r="G14" s="24">
        <f t="shared" ref="G14" si="3">SUM(C14:F14)</f>
        <v>4631147.7181800008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101666.666667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820523.82691099995</v>
      </c>
      <c r="P14" s="24">
        <f t="shared" si="4"/>
        <v>335390.28168300004</v>
      </c>
      <c r="Q14" s="24">
        <f t="shared" si="4"/>
        <v>1257580.775261</v>
      </c>
    </row>
    <row r="15" spans="1:17" s="93" customFormat="1" x14ac:dyDescent="0.25">
      <c r="A15" s="45" t="s">
        <v>245</v>
      </c>
      <c r="B15" s="93">
        <v>5878797.0886280015</v>
      </c>
      <c r="C15" s="93">
        <v>669294.62186599988</v>
      </c>
      <c r="D15" s="93">
        <v>159374.11929599999</v>
      </c>
      <c r="E15" s="93">
        <v>3799090.9676630003</v>
      </c>
      <c r="F15" s="93">
        <v>7.8800000000000007E-4</v>
      </c>
      <c r="G15" s="93">
        <v>4627759.709613001</v>
      </c>
      <c r="H15" s="93">
        <v>0</v>
      </c>
      <c r="I15" s="93">
        <v>0</v>
      </c>
      <c r="J15" s="93">
        <v>101666.666667</v>
      </c>
      <c r="K15" s="93">
        <v>0</v>
      </c>
      <c r="L15" s="93">
        <v>0</v>
      </c>
      <c r="M15" s="93">
        <v>0</v>
      </c>
      <c r="N15" s="93">
        <v>0</v>
      </c>
      <c r="O15" s="93">
        <v>815884.8540109999</v>
      </c>
      <c r="P15" s="93">
        <v>333485.85833700001</v>
      </c>
      <c r="Q15" s="93">
        <v>1251037.3790150001</v>
      </c>
    </row>
    <row r="16" spans="1:17" s="93" customFormat="1" x14ac:dyDescent="0.25">
      <c r="A16" s="45" t="s">
        <v>246</v>
      </c>
      <c r="B16" s="93">
        <v>9931.404813000001</v>
      </c>
      <c r="C16" s="93">
        <v>1656.6702190000001</v>
      </c>
      <c r="D16" s="93">
        <v>1731.3383480000002</v>
      </c>
      <c r="E16" s="93">
        <v>1.2E-5</v>
      </c>
      <c r="F16" s="93">
        <v>-1.2E-5</v>
      </c>
      <c r="G16" s="93">
        <v>3388.0085670000003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4638.9729000000007</v>
      </c>
      <c r="P16" s="93">
        <v>1904.423346</v>
      </c>
      <c r="Q16" s="93">
        <v>6543.3962460000002</v>
      </c>
    </row>
    <row r="17" spans="1:17" s="38" customFormat="1" x14ac:dyDescent="0.25">
      <c r="A17" s="24" t="s">
        <v>247</v>
      </c>
      <c r="B17" s="46">
        <f t="shared" ref="B17" si="5">+G17+Q17</f>
        <v>19253257.336312998</v>
      </c>
      <c r="C17" s="24">
        <f>SUM(C18:C48)</f>
        <v>1212298.9819999998</v>
      </c>
      <c r="D17" s="24">
        <f>SUM(D18:D48)</f>
        <v>418129.01000200002</v>
      </c>
      <c r="E17" s="24">
        <f>SUM(E18:E48)</f>
        <v>16233836.630899999</v>
      </c>
      <c r="F17" s="24">
        <f>SUM(F18:F48)</f>
        <v>433997.41100000002</v>
      </c>
      <c r="G17" s="24">
        <f t="shared" ref="G17" si="6">SUM(C17:F17)</f>
        <v>18298262.033901997</v>
      </c>
      <c r="H17" s="24">
        <f t="shared" ref="H17:Q17" si="7">SUM(H18:H48)</f>
        <v>0</v>
      </c>
      <c r="I17" s="24">
        <f t="shared" si="7"/>
        <v>0</v>
      </c>
      <c r="J17" s="24">
        <f t="shared" si="7"/>
        <v>41106.808530000002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109000</v>
      </c>
      <c r="O17" s="24">
        <f t="shared" si="7"/>
        <v>686429.43947700004</v>
      </c>
      <c r="P17" s="24">
        <f t="shared" si="7"/>
        <v>118459.05440399999</v>
      </c>
      <c r="Q17" s="24">
        <f t="shared" si="7"/>
        <v>954995.30241100001</v>
      </c>
    </row>
    <row r="18" spans="1:17" s="93" customFormat="1" x14ac:dyDescent="0.25">
      <c r="A18" s="45" t="s">
        <v>248</v>
      </c>
      <c r="B18" s="53">
        <v>1366255.302413</v>
      </c>
      <c r="C18" s="93">
        <v>207356.99</v>
      </c>
      <c r="D18" s="93">
        <v>216246.010002</v>
      </c>
      <c r="E18" s="93">
        <v>0</v>
      </c>
      <c r="F18" s="93">
        <v>0</v>
      </c>
      <c r="G18" s="93">
        <v>423603.00000200002</v>
      </c>
      <c r="H18" s="93">
        <v>0</v>
      </c>
      <c r="I18" s="93">
        <v>0</v>
      </c>
      <c r="J18" s="93">
        <v>41106.808530000002</v>
      </c>
      <c r="K18" s="93">
        <v>0</v>
      </c>
      <c r="L18" s="93">
        <v>0</v>
      </c>
      <c r="M18" s="93">
        <v>0</v>
      </c>
      <c r="N18" s="93">
        <v>109000</v>
      </c>
      <c r="O18" s="93">
        <v>674086.43947700004</v>
      </c>
      <c r="P18" s="93">
        <v>118459.05440399999</v>
      </c>
      <c r="Q18" s="93">
        <v>942652.30241100001</v>
      </c>
    </row>
    <row r="19" spans="1:17" s="93" customFormat="1" x14ac:dyDescent="0.25">
      <c r="A19" s="93" t="s">
        <v>249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250</v>
      </c>
      <c r="B20" s="93">
        <v>433997.41100000002</v>
      </c>
      <c r="C20" s="93">
        <v>0</v>
      </c>
      <c r="D20" s="93">
        <v>0</v>
      </c>
      <c r="E20" s="93">
        <v>0</v>
      </c>
      <c r="F20" s="93">
        <v>433997.41100000002</v>
      </c>
      <c r="G20" s="93">
        <v>433997.41100000002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251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252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253</v>
      </c>
      <c r="B23" s="93">
        <v>0</v>
      </c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254</v>
      </c>
      <c r="B24" s="93">
        <v>0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255</v>
      </c>
      <c r="B25" s="93">
        <v>0</v>
      </c>
      <c r="C25" s="93">
        <v>0</v>
      </c>
      <c r="D25" s="93">
        <v>0</v>
      </c>
      <c r="E25" s="93">
        <v>0</v>
      </c>
      <c r="F25" s="93">
        <v>0</v>
      </c>
      <c r="G25" s="93">
        <v>0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45" t="s">
        <v>256</v>
      </c>
      <c r="B26" s="93">
        <v>0</v>
      </c>
      <c r="C26" s="93">
        <v>0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257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258</v>
      </c>
      <c r="B28" s="93">
        <v>0</v>
      </c>
      <c r="C28" s="93">
        <v>0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259</v>
      </c>
      <c r="B29" s="93">
        <v>151700</v>
      </c>
      <c r="C29" s="93">
        <v>0</v>
      </c>
      <c r="D29" s="93">
        <v>151700</v>
      </c>
      <c r="E29" s="93">
        <v>0</v>
      </c>
      <c r="F29" s="93">
        <v>0</v>
      </c>
      <c r="G29" s="93">
        <v>151700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260</v>
      </c>
      <c r="B30" s="93">
        <v>0</v>
      </c>
      <c r="C30" s="93">
        <v>0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261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262</v>
      </c>
      <c r="B32" s="93">
        <v>0</v>
      </c>
      <c r="C32" s="93">
        <v>0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263</v>
      </c>
      <c r="B33" s="93">
        <v>0</v>
      </c>
      <c r="C33" s="93">
        <v>0</v>
      </c>
      <c r="D33" s="93">
        <v>0</v>
      </c>
      <c r="E33" s="93">
        <v>0</v>
      </c>
      <c r="F33" s="93"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264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93" customFormat="1" x14ac:dyDescent="0.25">
      <c r="A35" s="45" t="s">
        <v>265</v>
      </c>
      <c r="B35" s="93">
        <v>1004941.992</v>
      </c>
      <c r="C35" s="93">
        <v>1004941.992</v>
      </c>
      <c r="D35" s="93">
        <v>0</v>
      </c>
      <c r="E35" s="93">
        <v>0</v>
      </c>
      <c r="F35" s="93">
        <v>0</v>
      </c>
      <c r="G35" s="93">
        <v>1004941.992</v>
      </c>
      <c r="H35" s="93">
        <v>0</v>
      </c>
      <c r="I35" s="93">
        <v>0</v>
      </c>
      <c r="J35" s="93">
        <v>0</v>
      </c>
      <c r="K35" s="93">
        <v>0</v>
      </c>
      <c r="L35" s="93">
        <v>0</v>
      </c>
      <c r="M35" s="93">
        <v>0</v>
      </c>
      <c r="N35" s="93">
        <v>0</v>
      </c>
      <c r="O35" s="93">
        <v>0</v>
      </c>
      <c r="P35" s="93">
        <v>0</v>
      </c>
      <c r="Q35" s="93">
        <v>0</v>
      </c>
    </row>
    <row r="36" spans="1:17" s="93" customFormat="1" x14ac:dyDescent="0.25">
      <c r="A36" s="45" t="s">
        <v>266</v>
      </c>
      <c r="B36" s="93">
        <v>3403135.2069999999</v>
      </c>
      <c r="C36" s="93">
        <v>0</v>
      </c>
      <c r="D36" s="93">
        <v>0</v>
      </c>
      <c r="E36" s="93">
        <v>3403135.2069999999</v>
      </c>
      <c r="F36" s="93">
        <v>0</v>
      </c>
      <c r="G36" s="93">
        <v>3403135.2069999999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</row>
    <row r="37" spans="1:17" s="93" customFormat="1" x14ac:dyDescent="0.25">
      <c r="A37" s="45" t="s">
        <v>267</v>
      </c>
      <c r="B37" s="93">
        <v>3701423.8650000002</v>
      </c>
      <c r="C37" s="93">
        <v>0</v>
      </c>
      <c r="D37" s="93">
        <v>0</v>
      </c>
      <c r="E37" s="93">
        <v>3701423.8650000002</v>
      </c>
      <c r="F37" s="93">
        <v>0</v>
      </c>
      <c r="G37" s="93">
        <v>3701423.8650000002</v>
      </c>
      <c r="H37" s="93">
        <v>0</v>
      </c>
      <c r="I37" s="93">
        <v>0</v>
      </c>
      <c r="J37" s="93">
        <v>0</v>
      </c>
      <c r="K37" s="93">
        <v>0</v>
      </c>
      <c r="L37" s="93">
        <v>0</v>
      </c>
      <c r="M37" s="93">
        <v>0</v>
      </c>
      <c r="N37" s="93">
        <v>0</v>
      </c>
      <c r="O37" s="93">
        <v>0</v>
      </c>
      <c r="P37" s="93">
        <v>0</v>
      </c>
      <c r="Q37" s="93">
        <v>0</v>
      </c>
    </row>
    <row r="38" spans="1:17" s="93" customFormat="1" x14ac:dyDescent="0.25">
      <c r="A38" s="45" t="s">
        <v>268</v>
      </c>
      <c r="B38" s="93">
        <v>8458864.7760000005</v>
      </c>
      <c r="C38" s="93">
        <v>0</v>
      </c>
      <c r="D38" s="93">
        <v>0</v>
      </c>
      <c r="E38" s="93">
        <v>8458864.7760000005</v>
      </c>
      <c r="F38" s="93">
        <v>0</v>
      </c>
      <c r="G38" s="93">
        <v>8458864.7760000005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93">
        <v>0</v>
      </c>
      <c r="N38" s="93">
        <v>0</v>
      </c>
      <c r="O38" s="93">
        <v>0</v>
      </c>
      <c r="P38" s="93">
        <v>0</v>
      </c>
      <c r="Q38" s="93">
        <v>0</v>
      </c>
    </row>
    <row r="39" spans="1:17" s="93" customFormat="1" x14ac:dyDescent="0.25">
      <c r="A39" s="45" t="s">
        <v>269</v>
      </c>
      <c r="B39" s="93">
        <v>18147.628199999999</v>
      </c>
      <c r="C39" s="93">
        <v>0</v>
      </c>
      <c r="D39" s="93">
        <v>0</v>
      </c>
      <c r="E39" s="93">
        <v>18147.628199999999</v>
      </c>
      <c r="F39" s="93">
        <v>0</v>
      </c>
      <c r="G39" s="93">
        <v>18147.628199999999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93">
        <v>0</v>
      </c>
      <c r="N39" s="93">
        <v>0</v>
      </c>
      <c r="O39" s="93">
        <v>0</v>
      </c>
      <c r="P39" s="93">
        <v>0</v>
      </c>
      <c r="Q39" s="93">
        <v>0</v>
      </c>
    </row>
    <row r="40" spans="1:17" s="93" customFormat="1" x14ac:dyDescent="0.25">
      <c r="A40" s="45" t="s">
        <v>270</v>
      </c>
      <c r="B40" s="93">
        <v>18796.4738</v>
      </c>
      <c r="C40" s="93">
        <v>0</v>
      </c>
      <c r="D40" s="93">
        <v>0</v>
      </c>
      <c r="E40" s="93">
        <v>18796.4738</v>
      </c>
      <c r="F40" s="93">
        <v>0</v>
      </c>
      <c r="G40" s="93">
        <v>18796.4738</v>
      </c>
      <c r="H40" s="93">
        <v>0</v>
      </c>
      <c r="I40" s="93">
        <v>0</v>
      </c>
      <c r="J40" s="93">
        <v>0</v>
      </c>
      <c r="K40" s="93">
        <v>0</v>
      </c>
      <c r="L40" s="93">
        <v>0</v>
      </c>
      <c r="M40" s="93">
        <v>0</v>
      </c>
      <c r="N40" s="93">
        <v>0</v>
      </c>
      <c r="O40" s="93">
        <v>0</v>
      </c>
      <c r="P40" s="93">
        <v>0</v>
      </c>
      <c r="Q40" s="93">
        <v>0</v>
      </c>
    </row>
    <row r="41" spans="1:17" s="93" customFormat="1" x14ac:dyDescent="0.25">
      <c r="A41" s="45" t="s">
        <v>271</v>
      </c>
      <c r="B41" s="93">
        <v>60204.123200000002</v>
      </c>
      <c r="C41" s="93">
        <v>0</v>
      </c>
      <c r="D41" s="93">
        <v>0</v>
      </c>
      <c r="E41" s="93">
        <v>60204.123200000002</v>
      </c>
      <c r="F41" s="93">
        <v>0</v>
      </c>
      <c r="G41" s="93">
        <v>60204.123200000002</v>
      </c>
      <c r="H41" s="93">
        <v>0</v>
      </c>
      <c r="I41" s="93">
        <v>0</v>
      </c>
      <c r="J41" s="93">
        <v>0</v>
      </c>
      <c r="K41" s="93">
        <v>0</v>
      </c>
      <c r="L41" s="93">
        <v>0</v>
      </c>
      <c r="M41" s="93">
        <v>0</v>
      </c>
      <c r="N41" s="93">
        <v>0</v>
      </c>
      <c r="O41" s="93">
        <v>0</v>
      </c>
      <c r="P41" s="93">
        <v>0</v>
      </c>
      <c r="Q41" s="93">
        <v>0</v>
      </c>
    </row>
    <row r="42" spans="1:17" s="93" customFormat="1" x14ac:dyDescent="0.25">
      <c r="A42" s="45" t="s">
        <v>272</v>
      </c>
      <c r="B42" s="93">
        <v>9062.8785000000007</v>
      </c>
      <c r="C42" s="93">
        <v>0</v>
      </c>
      <c r="D42" s="93">
        <v>0</v>
      </c>
      <c r="E42" s="93">
        <v>9062.8785000000007</v>
      </c>
      <c r="F42" s="93">
        <v>0</v>
      </c>
      <c r="G42" s="93">
        <v>9062.8785000000007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</row>
    <row r="43" spans="1:17" s="93" customFormat="1" x14ac:dyDescent="0.25">
      <c r="A43" s="45" t="s">
        <v>273</v>
      </c>
      <c r="B43" s="93">
        <v>27410.992699999999</v>
      </c>
      <c r="C43" s="93">
        <v>0</v>
      </c>
      <c r="D43" s="93">
        <v>0</v>
      </c>
      <c r="E43" s="93">
        <v>27410.992699999999</v>
      </c>
      <c r="F43" s="93">
        <v>0</v>
      </c>
      <c r="G43" s="93">
        <v>27410.992699999999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</row>
    <row r="44" spans="1:17" s="93" customFormat="1" x14ac:dyDescent="0.25">
      <c r="A44" s="45" t="s">
        <v>274</v>
      </c>
      <c r="B44" s="93">
        <v>14059.536400000001</v>
      </c>
      <c r="C44" s="93">
        <v>0</v>
      </c>
      <c r="D44" s="93">
        <v>0</v>
      </c>
      <c r="E44" s="93">
        <v>14059.536400000001</v>
      </c>
      <c r="F44" s="93">
        <v>0</v>
      </c>
      <c r="G44" s="93">
        <v>14059.536400000001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</row>
    <row r="45" spans="1:17" s="93" customFormat="1" x14ac:dyDescent="0.25">
      <c r="A45" s="45" t="s">
        <v>275</v>
      </c>
      <c r="B45" s="93">
        <v>28758.805399999997</v>
      </c>
      <c r="C45" s="93">
        <v>0</v>
      </c>
      <c r="D45" s="93">
        <v>0</v>
      </c>
      <c r="E45" s="93">
        <v>28758.805399999997</v>
      </c>
      <c r="F45" s="93">
        <v>0</v>
      </c>
      <c r="G45" s="93">
        <v>28758.805399999997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</row>
    <row r="46" spans="1:17" s="93" customFormat="1" x14ac:dyDescent="0.25">
      <c r="A46" s="45" t="s">
        <v>276</v>
      </c>
      <c r="B46" s="93">
        <v>50274.598399999995</v>
      </c>
      <c r="C46" s="93">
        <v>0</v>
      </c>
      <c r="D46" s="93">
        <v>0</v>
      </c>
      <c r="E46" s="93">
        <v>50274.598399999995</v>
      </c>
      <c r="F46" s="93">
        <v>0</v>
      </c>
      <c r="G46" s="93">
        <v>50274.598399999995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</row>
    <row r="47" spans="1:17" s="93" customFormat="1" x14ac:dyDescent="0.25">
      <c r="A47" s="45" t="s">
        <v>277</v>
      </c>
      <c r="B47" s="93">
        <v>29438.635200000001</v>
      </c>
      <c r="C47" s="93">
        <v>0</v>
      </c>
      <c r="D47" s="93">
        <v>0</v>
      </c>
      <c r="E47" s="93">
        <v>29438.635200000001</v>
      </c>
      <c r="F47" s="93">
        <v>0</v>
      </c>
      <c r="G47" s="93">
        <v>29438.635200000001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</row>
    <row r="48" spans="1:17" s="93" customFormat="1" x14ac:dyDescent="0.25">
      <c r="A48" s="45" t="s">
        <v>278</v>
      </c>
      <c r="B48" s="93">
        <v>14259.1111</v>
      </c>
      <c r="C48" s="93">
        <v>0</v>
      </c>
      <c r="D48" s="93">
        <v>0</v>
      </c>
      <c r="E48" s="93">
        <v>14259.1111</v>
      </c>
      <c r="F48" s="93">
        <v>0</v>
      </c>
      <c r="G48" s="93">
        <v>14259.1111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</row>
    <row r="49" spans="1:17" s="38" customFormat="1" x14ac:dyDescent="0.25">
      <c r="A49" s="24" t="s">
        <v>279</v>
      </c>
      <c r="B49" s="46">
        <f>+G49+Q49</f>
        <v>0</v>
      </c>
      <c r="C49" s="46">
        <f t="shared" ref="C49:O49" si="8">SUM(C50)</f>
        <v>0</v>
      </c>
      <c r="D49" s="46">
        <f t="shared" si="8"/>
        <v>0</v>
      </c>
      <c r="E49" s="46">
        <f t="shared" si="8"/>
        <v>0</v>
      </c>
      <c r="F49" s="46">
        <f t="shared" si="8"/>
        <v>0</v>
      </c>
      <c r="G49" s="46">
        <f t="shared" ref="G49" si="9">SUM(C49:F49)</f>
        <v>0</v>
      </c>
      <c r="H49" s="46">
        <f t="shared" si="8"/>
        <v>0</v>
      </c>
      <c r="I49" s="46">
        <f t="shared" si="8"/>
        <v>0</v>
      </c>
      <c r="J49" s="46">
        <f t="shared" si="8"/>
        <v>0</v>
      </c>
      <c r="K49" s="46">
        <f t="shared" si="8"/>
        <v>0</v>
      </c>
      <c r="L49" s="46">
        <f t="shared" si="8"/>
        <v>0</v>
      </c>
      <c r="M49" s="46">
        <f t="shared" si="8"/>
        <v>0</v>
      </c>
      <c r="N49" s="46">
        <f t="shared" si="8"/>
        <v>0</v>
      </c>
      <c r="O49" s="46">
        <f t="shared" si="8"/>
        <v>0</v>
      </c>
      <c r="P49" s="46">
        <f>SUM(P50)</f>
        <v>0</v>
      </c>
      <c r="Q49" s="46">
        <f>SUM(Q50)</f>
        <v>0</v>
      </c>
    </row>
    <row r="50" spans="1:17" x14ac:dyDescent="0.25">
      <c r="A50" s="37" t="s">
        <v>280</v>
      </c>
      <c r="B50" s="93">
        <v>0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3">
        <v>0</v>
      </c>
      <c r="N50" s="93">
        <v>0</v>
      </c>
      <c r="O50" s="93">
        <v>0</v>
      </c>
      <c r="P50" s="93">
        <v>0</v>
      </c>
      <c r="Q50" s="93">
        <v>0</v>
      </c>
    </row>
    <row r="51" spans="1:17" s="38" customFormat="1" x14ac:dyDescent="0.25">
      <c r="A51" s="24" t="s">
        <v>281</v>
      </c>
      <c r="B51" s="24">
        <f t="shared" ref="B51" si="10">+G51+Q51</f>
        <v>560487.10685666569</v>
      </c>
      <c r="C51" s="46">
        <f>SUM(C52:C53)</f>
        <v>537570.44018999976</v>
      </c>
      <c r="D51" s="46">
        <f>SUM(D52:D53)</f>
        <v>0</v>
      </c>
      <c r="E51" s="46">
        <f>SUM(E52:E53)</f>
        <v>22916.666666665929</v>
      </c>
      <c r="F51" s="46">
        <f>SUM(F52:F53)</f>
        <v>0</v>
      </c>
      <c r="G51" s="46">
        <f t="shared" ref="G51" si="11">SUM(C51:F51)</f>
        <v>560487.10685666569</v>
      </c>
      <c r="H51" s="46">
        <f t="shared" ref="H51:P51" si="12">SUM(H52:H53)</f>
        <v>0</v>
      </c>
      <c r="I51" s="46">
        <f t="shared" si="12"/>
        <v>0</v>
      </c>
      <c r="J51" s="46">
        <f t="shared" si="12"/>
        <v>0</v>
      </c>
      <c r="K51" s="46">
        <f t="shared" si="12"/>
        <v>0</v>
      </c>
      <c r="L51" s="46">
        <f t="shared" si="12"/>
        <v>0</v>
      </c>
      <c r="M51" s="46">
        <f t="shared" si="12"/>
        <v>0</v>
      </c>
      <c r="N51" s="46">
        <f t="shared" si="12"/>
        <v>0</v>
      </c>
      <c r="O51" s="46">
        <f t="shared" si="12"/>
        <v>0</v>
      </c>
      <c r="P51" s="46">
        <f t="shared" si="12"/>
        <v>0</v>
      </c>
      <c r="Q51" s="46">
        <f t="shared" ref="Q51" si="13">SUM(H51:P51)</f>
        <v>0</v>
      </c>
    </row>
    <row r="52" spans="1:17" ht="30" x14ac:dyDescent="0.25">
      <c r="A52" s="93" t="s">
        <v>282</v>
      </c>
      <c r="B52" s="93">
        <v>537570.44018999976</v>
      </c>
      <c r="C52" s="94">
        <v>537570.44018999976</v>
      </c>
      <c r="D52" s="94">
        <v>0</v>
      </c>
      <c r="E52" s="94">
        <v>0</v>
      </c>
      <c r="F52" s="94">
        <v>0</v>
      </c>
      <c r="G52" s="94">
        <v>537570.44018999976</v>
      </c>
      <c r="H52" s="94"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4">
        <v>0</v>
      </c>
      <c r="O52" s="94">
        <v>0</v>
      </c>
      <c r="P52" s="94">
        <v>0</v>
      </c>
      <c r="Q52" s="94">
        <v>0</v>
      </c>
    </row>
    <row r="53" spans="1:17" x14ac:dyDescent="0.25">
      <c r="A53" s="93" t="s">
        <v>283</v>
      </c>
      <c r="B53" s="93">
        <v>22916.666666665929</v>
      </c>
      <c r="C53" s="94">
        <v>0</v>
      </c>
      <c r="D53" s="94">
        <v>0</v>
      </c>
      <c r="E53" s="93">
        <v>22916.666666665929</v>
      </c>
      <c r="F53" s="94">
        <v>0</v>
      </c>
      <c r="G53" s="94">
        <v>22916.666666665929</v>
      </c>
      <c r="H53" s="94"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4">
        <v>0</v>
      </c>
      <c r="O53" s="94">
        <v>0</v>
      </c>
      <c r="P53" s="94">
        <v>0</v>
      </c>
      <c r="Q53" s="94">
        <v>0</v>
      </c>
    </row>
    <row r="54" spans="1:17" s="38" customFormat="1" x14ac:dyDescent="0.25">
      <c r="A54" s="24" t="s">
        <v>284</v>
      </c>
      <c r="B54" s="24">
        <f t="shared" ref="B54" si="14">+G54+Q54</f>
        <v>556825</v>
      </c>
      <c r="C54" s="24">
        <f>SUM(C55)</f>
        <v>556825</v>
      </c>
      <c r="D54" s="24">
        <f t="shared" ref="D54:P54" si="15">SUM(D55)</f>
        <v>0</v>
      </c>
      <c r="E54" s="24">
        <f t="shared" si="15"/>
        <v>0</v>
      </c>
      <c r="F54" s="24">
        <f t="shared" si="15"/>
        <v>0</v>
      </c>
      <c r="G54" s="24">
        <f t="shared" ref="G54" si="16">SUM(C54:F54)</f>
        <v>556825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  <c r="M54" s="24">
        <f t="shared" si="15"/>
        <v>0</v>
      </c>
      <c r="N54" s="24">
        <f t="shared" si="15"/>
        <v>0</v>
      </c>
      <c r="O54" s="24">
        <f t="shared" si="15"/>
        <v>0</v>
      </c>
      <c r="P54" s="24">
        <f t="shared" si="15"/>
        <v>0</v>
      </c>
      <c r="Q54" s="46">
        <f t="shared" ref="Q54" si="17">SUM(H54:P54)</f>
        <v>0</v>
      </c>
    </row>
    <row r="55" spans="1:17" ht="30" x14ac:dyDescent="0.25">
      <c r="A55" s="93" t="s">
        <v>285</v>
      </c>
      <c r="B55" s="93">
        <v>556825</v>
      </c>
      <c r="C55" s="93">
        <v>556825</v>
      </c>
      <c r="D55" s="93">
        <v>0</v>
      </c>
      <c r="E55" s="93">
        <v>0</v>
      </c>
      <c r="F55" s="93">
        <v>0</v>
      </c>
      <c r="G55" s="94">
        <v>556825</v>
      </c>
      <c r="H55" s="95">
        <v>0</v>
      </c>
      <c r="I55" s="2">
        <v>0</v>
      </c>
      <c r="J55" s="95">
        <v>0</v>
      </c>
      <c r="K55" s="95">
        <v>0</v>
      </c>
      <c r="L55" s="95">
        <v>0</v>
      </c>
      <c r="M55" s="95">
        <v>0</v>
      </c>
      <c r="N55" s="95">
        <v>0</v>
      </c>
      <c r="O55" s="95">
        <v>0</v>
      </c>
      <c r="P55" s="95">
        <v>0</v>
      </c>
      <c r="Q55" s="96">
        <v>0</v>
      </c>
    </row>
    <row r="56" spans="1:17" s="38" customFormat="1" x14ac:dyDescent="0.25">
      <c r="A56" s="24" t="s">
        <v>286</v>
      </c>
      <c r="B56" s="46">
        <f>+G56+Q56</f>
        <v>18685865.349133797</v>
      </c>
      <c r="C56" s="46">
        <f>+C57+C61+C64</f>
        <v>4025324.4756238</v>
      </c>
      <c r="D56" s="46">
        <f>+D57+D61+D64</f>
        <v>3714272.16371</v>
      </c>
      <c r="E56" s="46">
        <f>+E57+E61+E64</f>
        <v>9637764.8648599982</v>
      </c>
      <c r="F56" s="46">
        <f>+F57+F61+F64</f>
        <v>1308503.8449399997</v>
      </c>
      <c r="G56" s="46">
        <f>SUM(C56:F56)</f>
        <v>18685865.349133797</v>
      </c>
      <c r="H56" s="46">
        <f t="shared" ref="H56:P56" si="18">+H57+H61+H64</f>
        <v>0</v>
      </c>
      <c r="I56" s="46">
        <f t="shared" si="18"/>
        <v>0</v>
      </c>
      <c r="J56" s="46">
        <f t="shared" si="18"/>
        <v>0</v>
      </c>
      <c r="K56" s="46">
        <f t="shared" si="18"/>
        <v>0</v>
      </c>
      <c r="L56" s="46">
        <f t="shared" si="18"/>
        <v>0</v>
      </c>
      <c r="M56" s="46">
        <f t="shared" si="18"/>
        <v>0</v>
      </c>
      <c r="N56" s="46">
        <f t="shared" si="18"/>
        <v>0</v>
      </c>
      <c r="O56" s="46">
        <f t="shared" si="18"/>
        <v>0</v>
      </c>
      <c r="P56" s="46">
        <f t="shared" si="18"/>
        <v>0</v>
      </c>
      <c r="Q56" s="46">
        <f t="shared" ref="Q56:Q57" si="19">SUM(H56:P56)</f>
        <v>0</v>
      </c>
    </row>
    <row r="57" spans="1:17" s="38" customFormat="1" x14ac:dyDescent="0.25">
      <c r="A57" s="24" t="s">
        <v>287</v>
      </c>
      <c r="B57" s="46">
        <f>+G57+Q57</f>
        <v>14327853.200299997</v>
      </c>
      <c r="C57" s="46">
        <f>SUM(C58:C60)</f>
        <v>548378.16998000001</v>
      </c>
      <c r="D57" s="46">
        <f>SUM(D58:D60)</f>
        <v>3714272.16371</v>
      </c>
      <c r="E57" s="46">
        <f>SUM(E58:E60)</f>
        <v>8756699.0216699988</v>
      </c>
      <c r="F57" s="46">
        <f>SUM(F58:F60)</f>
        <v>1308503.8449399997</v>
      </c>
      <c r="G57" s="46">
        <f>SUM(C57:F57)</f>
        <v>14327853.200299997</v>
      </c>
      <c r="H57" s="46">
        <f t="shared" ref="H57:P57" si="20">SUM(H58:H60)</f>
        <v>0</v>
      </c>
      <c r="I57" s="46">
        <f t="shared" si="20"/>
        <v>0</v>
      </c>
      <c r="J57" s="46">
        <f t="shared" si="20"/>
        <v>0</v>
      </c>
      <c r="K57" s="46">
        <f t="shared" si="20"/>
        <v>0</v>
      </c>
      <c r="L57" s="46">
        <f t="shared" si="20"/>
        <v>0</v>
      </c>
      <c r="M57" s="46">
        <f t="shared" si="20"/>
        <v>0</v>
      </c>
      <c r="N57" s="46">
        <f t="shared" si="20"/>
        <v>0</v>
      </c>
      <c r="O57" s="46">
        <f t="shared" si="20"/>
        <v>0</v>
      </c>
      <c r="P57" s="46">
        <f t="shared" si="20"/>
        <v>0</v>
      </c>
      <c r="Q57" s="46">
        <f t="shared" si="19"/>
        <v>0</v>
      </c>
    </row>
    <row r="58" spans="1:17" x14ac:dyDescent="0.25">
      <c r="A58" s="93" t="s">
        <v>288</v>
      </c>
      <c r="B58" s="93">
        <v>14256493.963409998</v>
      </c>
      <c r="C58" s="93">
        <v>477018.93309000001</v>
      </c>
      <c r="D58" s="93">
        <v>3714272.16371</v>
      </c>
      <c r="E58" s="93">
        <v>8756699.0216699988</v>
      </c>
      <c r="F58" s="93">
        <v>1308503.8449399997</v>
      </c>
      <c r="G58" s="93">
        <v>14256493.963409998</v>
      </c>
      <c r="H58" s="95">
        <v>0</v>
      </c>
      <c r="I58" s="2">
        <v>0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O58" s="95">
        <v>0</v>
      </c>
      <c r="P58" s="95">
        <v>0</v>
      </c>
      <c r="Q58" s="2">
        <v>0</v>
      </c>
    </row>
    <row r="59" spans="1:17" s="93" customFormat="1" x14ac:dyDescent="0.25">
      <c r="A59" s="93" t="s">
        <v>289</v>
      </c>
      <c r="B59" s="93">
        <v>71359.23689</v>
      </c>
      <c r="C59" s="97">
        <v>71359.23689</v>
      </c>
      <c r="D59" s="97">
        <v>0</v>
      </c>
      <c r="E59" s="97">
        <v>0</v>
      </c>
      <c r="F59" s="97">
        <v>0</v>
      </c>
      <c r="G59" s="93">
        <v>71359.23689</v>
      </c>
      <c r="H59" s="95">
        <v>0</v>
      </c>
      <c r="I59" s="2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  <c r="Q59" s="93">
        <v>0</v>
      </c>
    </row>
    <row r="60" spans="1:17" x14ac:dyDescent="0.25">
      <c r="A60" s="93" t="s">
        <v>290</v>
      </c>
      <c r="B60" s="2">
        <v>0</v>
      </c>
      <c r="C60" s="97">
        <v>0</v>
      </c>
      <c r="D60" s="97">
        <v>0</v>
      </c>
      <c r="E60" s="97">
        <v>0</v>
      </c>
      <c r="F60" s="97">
        <v>0</v>
      </c>
      <c r="G60" s="93">
        <v>0</v>
      </c>
      <c r="H60" s="95">
        <v>0</v>
      </c>
      <c r="I60" s="2">
        <v>0</v>
      </c>
      <c r="J60" s="95">
        <v>0</v>
      </c>
      <c r="K60" s="95">
        <v>0</v>
      </c>
      <c r="L60" s="95">
        <v>0</v>
      </c>
      <c r="M60" s="95">
        <v>0</v>
      </c>
      <c r="N60" s="95">
        <v>0</v>
      </c>
      <c r="O60" s="95">
        <v>0</v>
      </c>
      <c r="P60" s="95">
        <v>0</v>
      </c>
      <c r="Q60" s="2">
        <v>0</v>
      </c>
    </row>
    <row r="61" spans="1:17" s="38" customFormat="1" x14ac:dyDescent="0.25">
      <c r="A61" s="24" t="s">
        <v>291</v>
      </c>
      <c r="B61" s="46">
        <f>+G61+Q61</f>
        <v>2007376.1466037999</v>
      </c>
      <c r="C61" s="46">
        <f>SUM(C62:C63)</f>
        <v>1507376.1466037999</v>
      </c>
      <c r="D61" s="46">
        <f>SUM(D62:D63)</f>
        <v>0</v>
      </c>
      <c r="E61" s="46">
        <f>SUM(E62:E63)</f>
        <v>500000</v>
      </c>
      <c r="F61" s="46">
        <f>SUM(F62:F63)</f>
        <v>0</v>
      </c>
      <c r="G61" s="46">
        <f>SUM(C61:F61)</f>
        <v>2007376.1466037999</v>
      </c>
      <c r="H61" s="46">
        <f t="shared" ref="H61:P61" si="21">SUM(H62:H63)</f>
        <v>0</v>
      </c>
      <c r="I61" s="46">
        <f t="shared" si="21"/>
        <v>0</v>
      </c>
      <c r="J61" s="46">
        <f t="shared" si="21"/>
        <v>0</v>
      </c>
      <c r="K61" s="46">
        <f t="shared" si="21"/>
        <v>0</v>
      </c>
      <c r="L61" s="46">
        <f t="shared" si="21"/>
        <v>0</v>
      </c>
      <c r="M61" s="46">
        <f t="shared" si="21"/>
        <v>0</v>
      </c>
      <c r="N61" s="46">
        <f t="shared" si="21"/>
        <v>0</v>
      </c>
      <c r="O61" s="46">
        <f t="shared" si="21"/>
        <v>0</v>
      </c>
      <c r="P61" s="46">
        <f t="shared" si="21"/>
        <v>0</v>
      </c>
      <c r="Q61" s="46">
        <f t="shared" ref="Q61" si="22">SUM(H61:P61)</f>
        <v>0</v>
      </c>
    </row>
    <row r="62" spans="1:17" s="93" customFormat="1" x14ac:dyDescent="0.25">
      <c r="A62" s="93" t="s">
        <v>292</v>
      </c>
      <c r="B62" s="93">
        <v>1507376.1466037999</v>
      </c>
      <c r="C62" s="97">
        <v>1507376.1466037999</v>
      </c>
      <c r="D62" s="97">
        <v>0</v>
      </c>
      <c r="E62" s="95">
        <v>0</v>
      </c>
      <c r="F62" s="95">
        <v>0</v>
      </c>
      <c r="G62" s="93">
        <v>1507376.1466037999</v>
      </c>
      <c r="H62" s="95">
        <v>0</v>
      </c>
      <c r="I62" s="2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93">
        <v>0</v>
      </c>
    </row>
    <row r="63" spans="1:17" s="93" customFormat="1" x14ac:dyDescent="0.25">
      <c r="A63" s="45" t="s">
        <v>293</v>
      </c>
      <c r="B63" s="93">
        <v>500000</v>
      </c>
      <c r="C63" s="97">
        <v>0</v>
      </c>
      <c r="D63" s="97">
        <v>0</v>
      </c>
      <c r="E63" s="95">
        <v>500000</v>
      </c>
      <c r="F63" s="95">
        <v>0</v>
      </c>
      <c r="G63" s="93">
        <v>500000</v>
      </c>
      <c r="H63" s="95">
        <v>0</v>
      </c>
      <c r="I63" s="2">
        <v>0</v>
      </c>
      <c r="J63" s="95">
        <v>0</v>
      </c>
      <c r="K63" s="95">
        <v>0</v>
      </c>
      <c r="L63" s="95">
        <v>0</v>
      </c>
      <c r="M63" s="95">
        <v>0</v>
      </c>
      <c r="N63" s="95">
        <v>0</v>
      </c>
      <c r="O63" s="95">
        <v>0</v>
      </c>
      <c r="P63" s="95">
        <v>0</v>
      </c>
      <c r="Q63" s="93">
        <v>0</v>
      </c>
    </row>
    <row r="64" spans="1:17" s="38" customFormat="1" x14ac:dyDescent="0.25">
      <c r="A64" s="24" t="s">
        <v>294</v>
      </c>
      <c r="B64" s="46">
        <f>+G64+Q64</f>
        <v>2350636.0022299998</v>
      </c>
      <c r="C64" s="46">
        <f>SUM(C65:C66)</f>
        <v>1969570.1590400001</v>
      </c>
      <c r="D64" s="46">
        <f>SUM(D65:D66)</f>
        <v>0</v>
      </c>
      <c r="E64" s="46">
        <f>SUM(E65:E66)</f>
        <v>381065.84318999993</v>
      </c>
      <c r="F64" s="46">
        <f>SUM(F65:F66)</f>
        <v>0</v>
      </c>
      <c r="G64" s="46">
        <f t="shared" ref="G64" si="23">SUM(C64:F64)</f>
        <v>2350636.0022299998</v>
      </c>
      <c r="H64" s="46">
        <f t="shared" ref="H64:P64" si="24">SUM(H65:H66)</f>
        <v>0</v>
      </c>
      <c r="I64" s="46">
        <f t="shared" si="24"/>
        <v>0</v>
      </c>
      <c r="J64" s="46">
        <f t="shared" si="24"/>
        <v>0</v>
      </c>
      <c r="K64" s="46">
        <f t="shared" si="24"/>
        <v>0</v>
      </c>
      <c r="L64" s="46">
        <f t="shared" si="24"/>
        <v>0</v>
      </c>
      <c r="M64" s="46">
        <f t="shared" si="24"/>
        <v>0</v>
      </c>
      <c r="N64" s="46">
        <f t="shared" si="24"/>
        <v>0</v>
      </c>
      <c r="O64" s="46">
        <f t="shared" si="24"/>
        <v>0</v>
      </c>
      <c r="P64" s="46">
        <f t="shared" si="24"/>
        <v>0</v>
      </c>
      <c r="Q64" s="46">
        <f t="shared" ref="Q64" si="25">SUM(H64:P64)</f>
        <v>0</v>
      </c>
    </row>
    <row r="65" spans="1:17" s="93" customFormat="1" ht="45" x14ac:dyDescent="0.25">
      <c r="A65" s="93" t="s">
        <v>295</v>
      </c>
      <c r="B65" s="93">
        <v>1969570.1590400001</v>
      </c>
      <c r="C65" s="97">
        <v>1969570.1590400001</v>
      </c>
      <c r="D65" s="97">
        <v>0</v>
      </c>
      <c r="E65" s="97">
        <v>0</v>
      </c>
      <c r="F65" s="97">
        <v>0</v>
      </c>
      <c r="G65" s="93">
        <v>1969570.1590400001</v>
      </c>
      <c r="H65" s="97">
        <v>0</v>
      </c>
      <c r="I65" s="93">
        <v>0</v>
      </c>
      <c r="J65" s="97">
        <v>0</v>
      </c>
      <c r="K65" s="97">
        <v>0</v>
      </c>
      <c r="L65" s="97">
        <v>0</v>
      </c>
      <c r="M65" s="97">
        <v>0</v>
      </c>
      <c r="N65" s="97">
        <v>0</v>
      </c>
      <c r="O65" s="97">
        <v>0</v>
      </c>
      <c r="P65" s="97">
        <v>0</v>
      </c>
      <c r="Q65" s="93">
        <v>0</v>
      </c>
    </row>
    <row r="66" spans="1:17" s="93" customFormat="1" x14ac:dyDescent="0.25">
      <c r="A66" s="93" t="s">
        <v>296</v>
      </c>
      <c r="B66" s="93">
        <v>381065.84318999993</v>
      </c>
      <c r="C66" s="97">
        <v>0</v>
      </c>
      <c r="D66" s="97">
        <v>0</v>
      </c>
      <c r="E66" s="97">
        <v>381065.84318999993</v>
      </c>
      <c r="F66" s="97">
        <v>0</v>
      </c>
      <c r="G66" s="93">
        <v>381065.84318999993</v>
      </c>
      <c r="H66" s="95">
        <v>0</v>
      </c>
      <c r="I66" s="2">
        <v>0</v>
      </c>
      <c r="J66" s="95">
        <v>0</v>
      </c>
      <c r="K66" s="95">
        <v>0</v>
      </c>
      <c r="L66" s="95">
        <v>0</v>
      </c>
      <c r="M66" s="95">
        <v>0</v>
      </c>
      <c r="N66" s="95">
        <v>0</v>
      </c>
      <c r="O66" s="95">
        <v>0</v>
      </c>
      <c r="P66" s="95">
        <v>0</v>
      </c>
      <c r="Q66" s="93">
        <v>0</v>
      </c>
    </row>
    <row r="67" spans="1:17" x14ac:dyDescent="0.25">
      <c r="A67" s="120" t="s">
        <v>174</v>
      </c>
      <c r="B67" s="120">
        <f>+B56+B7</f>
        <v>63885083.069764458</v>
      </c>
      <c r="C67" s="120">
        <f>+C7+C56</f>
        <v>8885966.5842728</v>
      </c>
      <c r="D67" s="120">
        <f>+D7+D56</f>
        <v>4927810.4697019998</v>
      </c>
      <c r="E67" s="120">
        <f>+E7+E56</f>
        <v>30582946.40808066</v>
      </c>
      <c r="F67" s="120">
        <f>+F7+F56</f>
        <v>1742501.2567159997</v>
      </c>
      <c r="G67" s="120">
        <f>SUM(C67:F67)</f>
        <v>46139224.718771458</v>
      </c>
      <c r="H67" s="120">
        <f t="shared" ref="H67:P67" si="26">+H7+H56</f>
        <v>29145.261403</v>
      </c>
      <c r="I67" s="120">
        <f t="shared" si="26"/>
        <v>6226201.0800000001</v>
      </c>
      <c r="J67" s="120">
        <f t="shared" si="26"/>
        <v>142773.47519699999</v>
      </c>
      <c r="K67" s="120">
        <f t="shared" si="26"/>
        <v>1113.54162</v>
      </c>
      <c r="L67" s="120">
        <f t="shared" si="26"/>
        <v>0</v>
      </c>
      <c r="M67" s="120">
        <f t="shared" si="26"/>
        <v>0</v>
      </c>
      <c r="N67" s="120">
        <f t="shared" si="26"/>
        <v>2861460.5497960001</v>
      </c>
      <c r="O67" s="120">
        <f t="shared" si="26"/>
        <v>8016466.035871</v>
      </c>
      <c r="P67" s="120">
        <f t="shared" si="26"/>
        <v>468698.40710600006</v>
      </c>
      <c r="Q67" s="120">
        <f t="shared" ref="Q67" si="27">SUM(H67:P67)</f>
        <v>17745858.350993</v>
      </c>
    </row>
    <row r="68" spans="1:17" x14ac:dyDescent="0.25">
      <c r="B68" s="98"/>
    </row>
    <row r="70" spans="1:17" x14ac:dyDescent="0.25">
      <c r="A70" s="99" t="s">
        <v>175</v>
      </c>
    </row>
    <row r="71" spans="1:17" s="5" customFormat="1" x14ac:dyDescent="0.25">
      <c r="A71" s="36" t="s">
        <v>297</v>
      </c>
      <c r="I71" s="2"/>
    </row>
    <row r="72" spans="1:17" s="5" customFormat="1" x14ac:dyDescent="0.25">
      <c r="A72" s="36" t="s">
        <v>298</v>
      </c>
      <c r="I72" s="2"/>
    </row>
    <row r="73" spans="1:17" s="5" customFormat="1" x14ac:dyDescent="0.25">
      <c r="A73" s="17" t="s">
        <v>299</v>
      </c>
      <c r="I73" s="2"/>
    </row>
    <row r="74" spans="1:17" s="65" customFormat="1" x14ac:dyDescent="0.25">
      <c r="A74" s="109"/>
      <c r="I74" s="2"/>
    </row>
    <row r="153" spans="9:9" x14ac:dyDescent="0.25">
      <c r="I153" s="2">
        <v>104795</v>
      </c>
    </row>
    <row r="163" spans="9:9" x14ac:dyDescent="0.25">
      <c r="I16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68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8" t="s">
        <v>205</v>
      </c>
      <c r="B1" s="129"/>
      <c r="C1" s="129"/>
      <c r="D1" s="129"/>
      <c r="E1" s="129"/>
    </row>
    <row r="2" spans="1:8" x14ac:dyDescent="0.25">
      <c r="A2" s="129" t="s">
        <v>19</v>
      </c>
      <c r="B2" s="129"/>
      <c r="C2" s="129"/>
      <c r="D2" s="129"/>
      <c r="E2" s="129"/>
    </row>
    <row r="3" spans="1:8" x14ac:dyDescent="0.25">
      <c r="A3" s="129" t="s">
        <v>20</v>
      </c>
      <c r="B3" s="129"/>
      <c r="C3" s="129"/>
      <c r="D3" s="129"/>
      <c r="E3" s="129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206</v>
      </c>
      <c r="B5" s="27" t="s">
        <v>207</v>
      </c>
      <c r="C5" s="27" t="s">
        <v>208</v>
      </c>
      <c r="D5" s="27" t="s">
        <v>209</v>
      </c>
      <c r="E5" s="27" t="s">
        <v>210</v>
      </c>
    </row>
    <row r="6" spans="1:8" ht="20.100000000000001" customHeight="1" x14ac:dyDescent="0.25">
      <c r="A6" s="92" t="s">
        <v>211</v>
      </c>
      <c r="B6" s="5">
        <v>95945.084310000006</v>
      </c>
      <c r="C6" s="5">
        <v>0</v>
      </c>
      <c r="D6" s="5">
        <v>95945.084310000006</v>
      </c>
      <c r="E6" s="5">
        <v>95945.084310000006</v>
      </c>
      <c r="F6" s="5"/>
    </row>
    <row r="7" spans="1:8" ht="20.100000000000001" customHeight="1" x14ac:dyDescent="0.25">
      <c r="A7" s="92" t="s">
        <v>212</v>
      </c>
      <c r="B7" s="5">
        <v>48484.130370000013</v>
      </c>
      <c r="C7" s="5">
        <v>0</v>
      </c>
      <c r="D7" s="5">
        <v>0</v>
      </c>
      <c r="E7" s="5">
        <v>48484.130370000013</v>
      </c>
      <c r="F7" s="5"/>
    </row>
    <row r="8" spans="1:8" ht="20.100000000000001" customHeight="1" x14ac:dyDescent="0.25">
      <c r="A8" s="92" t="s">
        <v>213</v>
      </c>
      <c r="B8" s="5">
        <v>547674.27440000011</v>
      </c>
      <c r="C8" s="5">
        <v>0</v>
      </c>
      <c r="D8" s="5">
        <v>0</v>
      </c>
      <c r="E8" s="5">
        <v>547674.27440000011</v>
      </c>
      <c r="F8" s="5"/>
    </row>
    <row r="9" spans="1:8" ht="20.100000000000001" customHeight="1" x14ac:dyDescent="0.25">
      <c r="A9" s="92" t="s">
        <v>41</v>
      </c>
      <c r="B9" s="5">
        <v>432878.74160999991</v>
      </c>
      <c r="C9" s="5">
        <v>0</v>
      </c>
      <c r="D9" s="5">
        <v>0</v>
      </c>
      <c r="E9" s="5">
        <v>432878.74160999991</v>
      </c>
      <c r="F9" s="5"/>
    </row>
    <row r="10" spans="1:8" ht="20.100000000000001" customHeight="1" x14ac:dyDescent="0.25">
      <c r="A10" s="92" t="s">
        <v>25</v>
      </c>
      <c r="B10" s="5">
        <v>166146.19178000005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214</v>
      </c>
      <c r="B11" s="5">
        <v>677990.61122999992</v>
      </c>
      <c r="C11" s="5">
        <v>677990.61122999992</v>
      </c>
      <c r="D11" s="5">
        <v>677990.61122999992</v>
      </c>
      <c r="E11" s="5">
        <v>677990.61122999992</v>
      </c>
      <c r="F11" s="5"/>
    </row>
    <row r="12" spans="1:8" ht="20.100000000000001" customHeight="1" x14ac:dyDescent="0.25">
      <c r="A12" s="92" t="s">
        <v>215</v>
      </c>
      <c r="B12" s="5">
        <v>451.12534000000005</v>
      </c>
      <c r="C12" s="5">
        <v>0</v>
      </c>
      <c r="D12" s="5">
        <v>0</v>
      </c>
      <c r="E12" s="5">
        <v>451.12534000000005</v>
      </c>
      <c r="F12" s="5"/>
      <c r="H12" s="5"/>
    </row>
    <row r="13" spans="1:8" ht="20.100000000000001" customHeight="1" x14ac:dyDescent="0.25">
      <c r="A13" s="41" t="s">
        <v>174</v>
      </c>
      <c r="B13" s="42">
        <f>SUM(B6:B12)</f>
        <v>1969570.1590400001</v>
      </c>
      <c r="C13" s="42">
        <f>SUM(C6:C12)</f>
        <v>677990.61122999992</v>
      </c>
      <c r="D13" s="42">
        <f>SUM(D6:D12)</f>
        <v>773935.69553999999</v>
      </c>
      <c r="E13" s="42">
        <f>SUM(E6:E12)</f>
        <v>1803423.9672600001</v>
      </c>
      <c r="F13" s="5"/>
    </row>
    <row r="15" spans="1:8" x14ac:dyDescent="0.25">
      <c r="A15" s="44" t="s">
        <v>175</v>
      </c>
    </row>
    <row r="16" spans="1:8" x14ac:dyDescent="0.25">
      <c r="A16" s="17" t="s">
        <v>216</v>
      </c>
    </row>
    <row r="17" spans="1:1" x14ac:dyDescent="0.25">
      <c r="A17" s="10" t="s">
        <v>217</v>
      </c>
    </row>
    <row r="18" spans="1:1" x14ac:dyDescent="0.25">
      <c r="A18" s="10" t="s">
        <v>218</v>
      </c>
    </row>
    <row r="19" spans="1:1" x14ac:dyDescent="0.25">
      <c r="A19" s="10" t="s">
        <v>219</v>
      </c>
    </row>
    <row r="20" spans="1:1" x14ac:dyDescent="0.25">
      <c r="A20" s="10" t="s">
        <v>220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8" t="s">
        <v>138</v>
      </c>
      <c r="B1" s="128"/>
      <c r="C1" s="128"/>
      <c r="D1" s="128"/>
      <c r="E1" s="128"/>
      <c r="F1" s="128"/>
      <c r="G1" s="128"/>
      <c r="H1" s="128"/>
    </row>
    <row r="2" spans="1:8" x14ac:dyDescent="0.25">
      <c r="A2" s="128" t="s">
        <v>19</v>
      </c>
      <c r="B2" s="128"/>
      <c r="C2" s="128"/>
      <c r="D2" s="128"/>
      <c r="E2" s="128"/>
      <c r="F2" s="128"/>
      <c r="G2" s="128"/>
      <c r="H2" s="128"/>
    </row>
    <row r="3" spans="1:8" x14ac:dyDescent="0.25">
      <c r="A3" s="128" t="s">
        <v>20</v>
      </c>
      <c r="B3" s="128"/>
      <c r="C3" s="128"/>
      <c r="D3" s="128"/>
      <c r="E3" s="128"/>
      <c r="F3" s="128"/>
      <c r="G3" s="128"/>
      <c r="H3" s="128"/>
    </row>
    <row r="4" spans="1:8" x14ac:dyDescent="0.25">
      <c r="A4" s="128"/>
      <c r="B4" s="128"/>
      <c r="C4" s="128"/>
      <c r="D4" s="128"/>
      <c r="E4" s="128"/>
      <c r="F4" s="128"/>
      <c r="G4" s="128"/>
      <c r="H4" s="128"/>
    </row>
    <row r="5" spans="1:8" ht="45" customHeight="1" x14ac:dyDescent="0.25">
      <c r="A5" s="85" t="s">
        <v>191</v>
      </c>
      <c r="B5" s="85" t="s">
        <v>192</v>
      </c>
      <c r="C5" s="85" t="s">
        <v>193</v>
      </c>
      <c r="D5" s="85" t="s">
        <v>194</v>
      </c>
      <c r="E5" s="85" t="s">
        <v>195</v>
      </c>
      <c r="F5" s="85" t="s">
        <v>196</v>
      </c>
      <c r="G5" s="85" t="s">
        <v>157</v>
      </c>
      <c r="H5" s="85" t="s">
        <v>197</v>
      </c>
    </row>
    <row r="6" spans="1:8" ht="20.100000000000001" customHeight="1" x14ac:dyDescent="0.25">
      <c r="A6" s="80" t="s">
        <v>142</v>
      </c>
      <c r="B6" s="57" t="s">
        <v>198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143</v>
      </c>
      <c r="B7" s="81" t="s">
        <v>198</v>
      </c>
      <c r="C7" s="57">
        <v>600000</v>
      </c>
      <c r="D7" s="57">
        <v>24999.999999999302</v>
      </c>
      <c r="E7" s="57">
        <v>0</v>
      </c>
      <c r="F7" s="57">
        <v>2083.3333333333721</v>
      </c>
      <c r="G7" s="57">
        <v>147.60937000000558</v>
      </c>
      <c r="H7" s="33">
        <v>22916.666666665929</v>
      </c>
    </row>
    <row r="8" spans="1:8" ht="20.100000000000001" customHeight="1" x14ac:dyDescent="0.25">
      <c r="A8" s="80" t="s">
        <v>199</v>
      </c>
      <c r="B8" s="57" t="s">
        <v>200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30" t="s">
        <v>201</v>
      </c>
      <c r="B9" s="130">
        <v>0</v>
      </c>
      <c r="C9" s="85">
        <f>SUM(C6:C8)</f>
        <v>3400000</v>
      </c>
      <c r="D9" s="35">
        <f>SUM(D6:D8)</f>
        <v>24999.999999999302</v>
      </c>
      <c r="E9" s="35">
        <f t="shared" ref="E9:H9" si="0">SUM(E6:E8)</f>
        <v>0</v>
      </c>
      <c r="F9" s="35">
        <f t="shared" si="0"/>
        <v>2083.3333333333721</v>
      </c>
      <c r="G9" s="35">
        <f t="shared" si="0"/>
        <v>147.60937000000558</v>
      </c>
      <c r="H9" s="35">
        <f t="shared" si="0"/>
        <v>22916.666666665929</v>
      </c>
    </row>
    <row r="11" spans="1:8" x14ac:dyDescent="0.25">
      <c r="A11" s="44" t="s">
        <v>175</v>
      </c>
      <c r="B11" s="10"/>
    </row>
    <row r="12" spans="1:8" x14ac:dyDescent="0.25">
      <c r="A12" s="10" t="s">
        <v>202</v>
      </c>
    </row>
    <row r="13" spans="1:8" x14ac:dyDescent="0.25">
      <c r="A13" s="10" t="s">
        <v>203</v>
      </c>
    </row>
    <row r="14" spans="1:8" x14ac:dyDescent="0.25">
      <c r="A14" s="5" t="s">
        <v>204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31" t="s">
        <v>180</v>
      </c>
      <c r="B1" s="132"/>
    </row>
    <row r="2" spans="1:2" x14ac:dyDescent="0.25">
      <c r="A2" s="132" t="s">
        <v>165</v>
      </c>
      <c r="B2" s="132"/>
    </row>
    <row r="3" spans="1:2" x14ac:dyDescent="0.25">
      <c r="A3" s="132" t="s">
        <v>181</v>
      </c>
      <c r="B3" s="132"/>
    </row>
    <row r="5" spans="1:2" ht="20.100000000000001" customHeight="1" x14ac:dyDescent="0.25">
      <c r="A5" s="83" t="s">
        <v>166</v>
      </c>
      <c r="B5" s="83" t="s">
        <v>167</v>
      </c>
    </row>
    <row r="6" spans="1:2" ht="20.100000000000001" customHeight="1" x14ac:dyDescent="0.25">
      <c r="A6" s="30" t="s">
        <v>182</v>
      </c>
      <c r="B6" s="25">
        <v>2890250.1865400001</v>
      </c>
    </row>
    <row r="7" spans="1:2" ht="20.100000000000001" customHeight="1" x14ac:dyDescent="0.25">
      <c r="A7" s="30" t="s">
        <v>183</v>
      </c>
      <c r="B7" s="25">
        <v>642596.66916999978</v>
      </c>
    </row>
    <row r="8" spans="1:2" ht="20.100000000000001" customHeight="1" x14ac:dyDescent="0.25">
      <c r="A8" s="30" t="s">
        <v>184</v>
      </c>
      <c r="B8" s="25">
        <v>1253544.1931499999</v>
      </c>
    </row>
    <row r="9" spans="1:2" ht="20.100000000000001" customHeight="1" x14ac:dyDescent="0.25">
      <c r="A9" s="30" t="s">
        <v>185</v>
      </c>
      <c r="B9" s="25">
        <v>1742043.75235</v>
      </c>
    </row>
    <row r="10" spans="1:2" ht="20.100000000000001" customHeight="1" x14ac:dyDescent="0.25">
      <c r="A10" s="48" t="s">
        <v>174</v>
      </c>
      <c r="B10" s="31">
        <f>SUM(B6:B9)</f>
        <v>6528434.8012099992</v>
      </c>
    </row>
    <row r="11" spans="1:2" x14ac:dyDescent="0.25">
      <c r="B11" s="4"/>
    </row>
    <row r="12" spans="1:2" x14ac:dyDescent="0.25">
      <c r="A12" s="44" t="s">
        <v>175</v>
      </c>
    </row>
    <row r="13" spans="1:2" x14ac:dyDescent="0.25">
      <c r="A13" s="8" t="s">
        <v>186</v>
      </c>
    </row>
    <row r="14" spans="1:2" x14ac:dyDescent="0.25">
      <c r="A14" s="49" t="s">
        <v>187</v>
      </c>
    </row>
    <row r="15" spans="1:2" x14ac:dyDescent="0.25">
      <c r="A15" s="4" t="s">
        <v>188</v>
      </c>
    </row>
    <row r="16" spans="1:2" x14ac:dyDescent="0.25">
      <c r="A16" s="4" t="s">
        <v>189</v>
      </c>
    </row>
    <row r="17" spans="1:1" x14ac:dyDescent="0.25">
      <c r="A17" s="4" t="s">
        <v>190</v>
      </c>
    </row>
    <row r="18" spans="1:1" x14ac:dyDescent="0.25">
      <c r="A18" s="4" t="s">
        <v>14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2020</vt:lpstr>
      <vt:lpstr>SALDOS Y MOVIMIENTOS IN 2020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GABY</cp:lastModifiedBy>
  <cp:lastPrinted>2019-09-19T21:29:26Z</cp:lastPrinted>
  <dcterms:created xsi:type="dcterms:W3CDTF">2012-03-20T13:11:26Z</dcterms:created>
  <dcterms:modified xsi:type="dcterms:W3CDTF">2021-03-07T16:59:25Z</dcterms:modified>
</cp:coreProperties>
</file>