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cadena\Documents\MEF\Estadísticas\5. Mayo\"/>
    </mc:Choice>
  </mc:AlternateContent>
  <bookViews>
    <workbookView xWindow="8130" yWindow="-60" windowWidth="11280" windowHeight="10410" tabRatio="714" firstSheet="6" activeTab="9"/>
  </bookViews>
  <sheets>
    <sheet name="SALDOS Y MOVIMIENTOS EX 2019" sheetId="77" r:id="rId1"/>
    <sheet name="SALDOS Y MOVIMIENTOS 2019 IN" sheetId="105" r:id="rId2"/>
    <sheet name="SALDOS DEUDA TOTAL MENSUAL 2019" sheetId="81" r:id="rId3"/>
    <sheet name="SALDOS POR PAIS" sheetId="85" r:id="rId4"/>
    <sheet name="CUADRO POR MONEDA" sheetId="114" r:id="rId5"/>
    <sheet name="SALDO POR TASAS DE INTERES" sheetId="125" r:id="rId6"/>
    <sheet name="OBLICACIONES NO PAGADAS" sheetId="97" r:id="rId7"/>
    <sheet name="VENTAS ANTICIPADAS PETRO" sheetId="123" r:id="rId8"/>
    <sheet name="OTRAS OBLIGACIONES" sheetId="96" r:id="rId9"/>
    <sheet name="PASIVOS CONTINGENTES" sheetId="102" r:id="rId10"/>
  </sheets>
  <externalReferences>
    <externalReference r:id="rId11"/>
  </externalReferences>
  <definedNames>
    <definedName name="_xlnm._FilterDatabase" localSheetId="2" hidden="1">'SALDOS DEUDA TOTAL MENSUAL 2019'!#REF!</definedName>
    <definedName name="_xlnm._FilterDatabase" localSheetId="3" hidden="1">'SALDOS POR PAIS'!$Q$6:$S$6</definedName>
    <definedName name="_xlnm._FilterDatabase" localSheetId="1" hidden="1">'SALDOS Y MOVIMIENTOS 2019 IN'!$A$5:$S$5</definedName>
    <definedName name="_xlnm._FilterDatabase" localSheetId="0" hidden="1">'SALDOS Y MOVIMIENTOS EX 2019'!$A$5:$N$580</definedName>
    <definedName name="_xlnm.Print_Area" localSheetId="8">'OTRAS OBLIGACIONES'!$A$1:$F$44</definedName>
    <definedName name="_xlnm.Print_Area" localSheetId="2">'SALDOS DEUDA TOTAL MENSUAL 2019'!#REF!</definedName>
  </definedNames>
  <calcPr calcId="162913"/>
</workbook>
</file>

<file path=xl/calcChain.xml><?xml version="1.0" encoding="utf-8"?>
<calcChain xmlns="http://schemas.openxmlformats.org/spreadsheetml/2006/main">
  <c r="C13" i="97" l="1"/>
  <c r="D13" i="97"/>
  <c r="E13" i="97"/>
  <c r="G22" i="81"/>
  <c r="G21" i="81"/>
  <c r="G20" i="81"/>
  <c r="G19" i="81"/>
  <c r="G18" i="81"/>
  <c r="F22" i="81"/>
  <c r="F21" i="81"/>
  <c r="F20" i="81"/>
  <c r="F19" i="81"/>
  <c r="F18" i="81"/>
  <c r="G10" i="81"/>
  <c r="G9" i="81"/>
  <c r="G8" i="81"/>
  <c r="G7" i="81"/>
  <c r="G6" i="81"/>
  <c r="F10" i="81"/>
  <c r="F9" i="81"/>
  <c r="F8" i="81"/>
  <c r="F7" i="81"/>
  <c r="F6" i="81"/>
  <c r="Q47" i="125" l="1"/>
  <c r="P47" i="125"/>
  <c r="O47" i="125"/>
  <c r="N47" i="125"/>
  <c r="M47" i="125"/>
  <c r="L47" i="125"/>
  <c r="K47" i="125"/>
  <c r="J47" i="125"/>
  <c r="I47" i="125"/>
  <c r="H47" i="125"/>
  <c r="F47" i="125"/>
  <c r="E47" i="125"/>
  <c r="D47" i="125"/>
  <c r="G45" i="125" l="1"/>
  <c r="B45" i="125" s="1"/>
  <c r="P44" i="125"/>
  <c r="O44" i="125"/>
  <c r="N44" i="125"/>
  <c r="M44" i="125"/>
  <c r="L44" i="125"/>
  <c r="K44" i="125"/>
  <c r="J44" i="125"/>
  <c r="I44" i="125"/>
  <c r="Q44" i="125" s="1"/>
  <c r="H44" i="125"/>
  <c r="D44" i="125"/>
  <c r="E44" i="125"/>
  <c r="F44" i="125"/>
  <c r="C44" i="125"/>
  <c r="P42" i="125"/>
  <c r="O42" i="125"/>
  <c r="N42" i="125"/>
  <c r="M42" i="125"/>
  <c r="L42" i="125"/>
  <c r="L37" i="125" s="1"/>
  <c r="K42" i="125"/>
  <c r="J42" i="125"/>
  <c r="I42" i="125"/>
  <c r="H42" i="125"/>
  <c r="D42" i="125"/>
  <c r="E42" i="125"/>
  <c r="F42" i="125"/>
  <c r="C42" i="125"/>
  <c r="P38" i="125"/>
  <c r="O38" i="125"/>
  <c r="N38" i="125"/>
  <c r="M38" i="125"/>
  <c r="M37" i="125" s="1"/>
  <c r="L38" i="125"/>
  <c r="K38" i="125"/>
  <c r="J38" i="125"/>
  <c r="I38" i="125"/>
  <c r="H38" i="125"/>
  <c r="D38" i="125"/>
  <c r="D37" i="125" s="1"/>
  <c r="E38" i="125"/>
  <c r="E37" i="125" s="1"/>
  <c r="F38" i="125"/>
  <c r="C38" i="125"/>
  <c r="H37" i="125"/>
  <c r="N37" i="125"/>
  <c r="O37" i="125"/>
  <c r="P37" i="125"/>
  <c r="C7" i="125"/>
  <c r="D7" i="125"/>
  <c r="E7" i="125"/>
  <c r="F7" i="125"/>
  <c r="G7" i="125"/>
  <c r="H7" i="125"/>
  <c r="I7" i="125"/>
  <c r="J7" i="125"/>
  <c r="K7" i="125"/>
  <c r="L7" i="125"/>
  <c r="M7" i="125"/>
  <c r="N7" i="125"/>
  <c r="O7" i="125"/>
  <c r="P7" i="125"/>
  <c r="Q7" i="125"/>
  <c r="B7" i="125"/>
  <c r="P33" i="125"/>
  <c r="O33" i="125"/>
  <c r="N33" i="125"/>
  <c r="M33" i="125"/>
  <c r="L33" i="125"/>
  <c r="K33" i="125"/>
  <c r="J33" i="125"/>
  <c r="I33" i="125"/>
  <c r="H33" i="125"/>
  <c r="Q33" i="125" s="1"/>
  <c r="D33" i="125"/>
  <c r="E33" i="125"/>
  <c r="F33" i="125"/>
  <c r="C33" i="125"/>
  <c r="P17" i="125"/>
  <c r="O17" i="125"/>
  <c r="N17" i="125"/>
  <c r="M17" i="125"/>
  <c r="L17" i="125"/>
  <c r="K17" i="125"/>
  <c r="J17" i="125"/>
  <c r="I17" i="125"/>
  <c r="Q17" i="125" s="1"/>
  <c r="H17" i="125"/>
  <c r="F17" i="125"/>
  <c r="E17" i="125"/>
  <c r="D17" i="125"/>
  <c r="C17" i="125"/>
  <c r="P14" i="125"/>
  <c r="O14" i="125"/>
  <c r="N14" i="125"/>
  <c r="M14" i="125"/>
  <c r="L14" i="125"/>
  <c r="K14" i="125"/>
  <c r="J14" i="125"/>
  <c r="I14" i="125"/>
  <c r="Q14" i="125" s="1"/>
  <c r="H14" i="125"/>
  <c r="D14" i="125"/>
  <c r="E14" i="125"/>
  <c r="F14" i="125"/>
  <c r="C14" i="125"/>
  <c r="G14" i="125" s="1"/>
  <c r="Q46" i="125"/>
  <c r="Q45" i="125"/>
  <c r="Q43" i="125"/>
  <c r="Q41" i="125"/>
  <c r="Q40" i="125"/>
  <c r="Q39" i="125"/>
  <c r="Q36" i="125"/>
  <c r="Q35" i="125"/>
  <c r="Q34" i="125"/>
  <c r="B34" i="125" s="1"/>
  <c r="Q32" i="125"/>
  <c r="B32" i="125" s="1"/>
  <c r="Q31" i="125"/>
  <c r="Q30" i="125"/>
  <c r="Q29" i="125"/>
  <c r="Q28" i="125"/>
  <c r="Q27" i="125"/>
  <c r="Q26" i="125"/>
  <c r="Q25" i="125"/>
  <c r="Q24" i="125"/>
  <c r="B24" i="125" s="1"/>
  <c r="Q23" i="125"/>
  <c r="Q22" i="125"/>
  <c r="Q21" i="125"/>
  <c r="Q20" i="125"/>
  <c r="Q19" i="125"/>
  <c r="Q18" i="125"/>
  <c r="Q16" i="125"/>
  <c r="B16" i="125" s="1"/>
  <c r="Q15" i="125"/>
  <c r="Q13" i="125"/>
  <c r="Q12" i="125"/>
  <c r="Q11" i="125"/>
  <c r="Q10" i="125"/>
  <c r="Q9" i="125"/>
  <c r="Q8" i="125"/>
  <c r="G46" i="125"/>
  <c r="G44" i="125"/>
  <c r="G43" i="125"/>
  <c r="G41" i="125"/>
  <c r="G40" i="125"/>
  <c r="G39" i="125"/>
  <c r="B39" i="125" s="1"/>
  <c r="G36" i="125"/>
  <c r="G35" i="125"/>
  <c r="G34" i="125"/>
  <c r="G32" i="125"/>
  <c r="G31" i="125"/>
  <c r="G30" i="125"/>
  <c r="G29" i="125"/>
  <c r="G28" i="125"/>
  <c r="G27" i="125"/>
  <c r="G26" i="125"/>
  <c r="G25" i="125"/>
  <c r="G24" i="125"/>
  <c r="G23" i="125"/>
  <c r="G22" i="125"/>
  <c r="G21" i="125"/>
  <c r="G20" i="125"/>
  <c r="G19" i="125"/>
  <c r="G18" i="125"/>
  <c r="G16" i="125"/>
  <c r="G15" i="125"/>
  <c r="G13" i="125"/>
  <c r="G12" i="125"/>
  <c r="G11" i="125"/>
  <c r="G10" i="125"/>
  <c r="G9" i="125"/>
  <c r="G8" i="125"/>
  <c r="B46" i="125"/>
  <c r="B41" i="125"/>
  <c r="B36" i="125"/>
  <c r="B35" i="125"/>
  <c r="B31" i="125"/>
  <c r="B30" i="125"/>
  <c r="B29" i="125"/>
  <c r="B28" i="125"/>
  <c r="B27" i="125"/>
  <c r="B26" i="125"/>
  <c r="B25" i="125"/>
  <c r="B23" i="125"/>
  <c r="B22" i="125"/>
  <c r="B21" i="125"/>
  <c r="B20" i="125"/>
  <c r="B19" i="125"/>
  <c r="B18" i="125"/>
  <c r="B15" i="125"/>
  <c r="B13" i="125"/>
  <c r="B12" i="125"/>
  <c r="B11" i="125"/>
  <c r="B10" i="125"/>
  <c r="B9" i="125"/>
  <c r="I8" i="125"/>
  <c r="J8" i="125"/>
  <c r="K8" i="125"/>
  <c r="L8" i="125"/>
  <c r="M8" i="125"/>
  <c r="N8" i="125"/>
  <c r="O8" i="125"/>
  <c r="P8" i="125"/>
  <c r="H8" i="125"/>
  <c r="D8" i="125"/>
  <c r="E8" i="125"/>
  <c r="F8" i="125"/>
  <c r="C8" i="125"/>
  <c r="Q42" i="125" l="1"/>
  <c r="B43" i="125"/>
  <c r="G42" i="125"/>
  <c r="C37" i="125"/>
  <c r="C47" i="125" s="1"/>
  <c r="I37" i="125"/>
  <c r="J37" i="125"/>
  <c r="K37" i="125"/>
  <c r="F37" i="125"/>
  <c r="Q38" i="125"/>
  <c r="G38" i="125"/>
  <c r="G33" i="125"/>
  <c r="B33" i="125" s="1"/>
  <c r="G17" i="125"/>
  <c r="B17" i="125" s="1"/>
  <c r="B14" i="125"/>
  <c r="B44" i="125"/>
  <c r="B8" i="125"/>
  <c r="B40" i="125"/>
  <c r="Q37" i="125" l="1"/>
  <c r="B42" i="125"/>
  <c r="G37" i="125"/>
  <c r="G47" i="125" s="1"/>
  <c r="B38" i="125"/>
  <c r="B37" i="125" l="1"/>
  <c r="B47" i="125" s="1"/>
  <c r="B23" i="114"/>
  <c r="B12" i="102"/>
  <c r="N582" i="77"/>
  <c r="B7" i="102" l="1"/>
  <c r="N132" i="105" l="1"/>
  <c r="M132" i="105"/>
  <c r="L132" i="105"/>
  <c r="K132" i="105"/>
  <c r="O208" i="105"/>
  <c r="P208" i="105"/>
  <c r="Q208" i="105"/>
  <c r="R208" i="105"/>
  <c r="S208" i="105"/>
  <c r="F14" i="123" l="1"/>
  <c r="E14" i="123"/>
  <c r="D14" i="123"/>
  <c r="C14" i="123"/>
  <c r="K582" i="77" l="1"/>
  <c r="J582" i="77"/>
  <c r="M582" i="77" l="1"/>
  <c r="Q38" i="97" l="1"/>
  <c r="R72" i="85"/>
  <c r="R69" i="114"/>
  <c r="R69" i="96"/>
  <c r="Q28" i="97"/>
  <c r="R62" i="85"/>
  <c r="R59" i="114"/>
  <c r="R59" i="96"/>
  <c r="B10" i="96" l="1"/>
  <c r="B13" i="97"/>
  <c r="C24" i="85" l="1"/>
  <c r="D23" i="85"/>
  <c r="D22" i="85"/>
  <c r="D21" i="85"/>
  <c r="D20" i="85"/>
  <c r="D19" i="85"/>
  <c r="D18" i="85"/>
  <c r="D17" i="85"/>
  <c r="D16" i="85"/>
  <c r="D15" i="85"/>
  <c r="D14" i="85"/>
  <c r="D13" i="85"/>
  <c r="D12" i="85"/>
  <c r="D11" i="85"/>
  <c r="D10" i="85"/>
  <c r="D9" i="85"/>
  <c r="D8" i="85"/>
  <c r="D7" i="85"/>
  <c r="D6" i="85"/>
  <c r="D24" i="85" l="1"/>
  <c r="D30" i="85" s="1"/>
  <c r="E10" i="85"/>
  <c r="E12" i="85"/>
  <c r="E19" i="85"/>
  <c r="E24" i="85"/>
  <c r="E18" i="85"/>
  <c r="E11" i="85"/>
  <c r="E7" i="85"/>
  <c r="E16" i="85"/>
  <c r="E9" i="85"/>
  <c r="E20" i="85"/>
  <c r="E22" i="85"/>
  <c r="E17" i="85"/>
  <c r="E13" i="85"/>
  <c r="E14" i="85"/>
  <c r="E21" i="85"/>
  <c r="E8" i="85"/>
  <c r="E15" i="85"/>
  <c r="E23" i="85"/>
  <c r="B24" i="85"/>
  <c r="E6" i="85"/>
  <c r="E29" i="85" l="1"/>
  <c r="E27" i="85"/>
  <c r="E28" i="85"/>
  <c r="E26" i="85"/>
  <c r="E25" i="85"/>
  <c r="E30" i="85"/>
  <c r="B22" i="114"/>
  <c r="B18" i="114"/>
  <c r="C10" i="114" l="1"/>
  <c r="C17" i="114"/>
  <c r="C9" i="114"/>
  <c r="C16" i="114"/>
  <c r="C8" i="114"/>
  <c r="C15" i="114"/>
  <c r="C7" i="114"/>
  <c r="C14" i="114"/>
  <c r="C13" i="114"/>
  <c r="C12" i="114"/>
  <c r="C11" i="114"/>
  <c r="C6" i="114"/>
  <c r="C22" i="114"/>
  <c r="C18" i="114"/>
  <c r="C19" i="114" l="1"/>
  <c r="C20" i="114"/>
  <c r="C21" i="114"/>
  <c r="C23" i="114"/>
  <c r="I582" i="77" l="1"/>
  <c r="F86" i="81"/>
  <c r="F85" i="81"/>
  <c r="F84" i="81"/>
  <c r="F83" i="81"/>
  <c r="L582" i="77" l="1"/>
  <c r="G85" i="81"/>
  <c r="G86" i="81"/>
  <c r="G83" i="81"/>
  <c r="G84" i="81"/>
</calcChain>
</file>

<file path=xl/comments1.xml><?xml version="1.0" encoding="utf-8"?>
<comments xmlns="http://schemas.openxmlformats.org/spreadsheetml/2006/main">
  <authors>
    <author>jvalencia</author>
  </authors>
  <commentList>
    <comment ref="I243" authorId="0" shapeId="0">
      <text>
        <r>
          <rPr>
            <b/>
            <sz val="8"/>
            <color indexed="81"/>
            <rFont val="Tahoma"/>
            <family val="2"/>
          </rPr>
          <t>jvalencia:</t>
        </r>
        <r>
          <rPr>
            <sz val="8"/>
            <color indexed="81"/>
            <rFont val="Tahoma"/>
            <family val="2"/>
          </rPr>
          <t xml:space="preserve">
1 er desembolso EXIMABNK CHINA  RECONSTRUCCION FASI 1- MTOP</t>
        </r>
      </text>
    </comment>
    <comment ref="I254" authorId="0" shapeId="0">
      <text>
        <r>
          <rPr>
            <b/>
            <sz val="8"/>
            <color indexed="81"/>
            <rFont val="Tahoma"/>
            <family val="2"/>
          </rPr>
          <t>jvalencia:</t>
        </r>
        <r>
          <rPr>
            <sz val="8"/>
            <color indexed="81"/>
            <rFont val="Tahoma"/>
            <family val="2"/>
          </rPr>
          <t xml:space="preserve">
DESEMBOLSO REGULARIZADO EN MARZO. IMPUTADO (REAL) A 01.02.2019</t>
        </r>
      </text>
    </comment>
  </commentList>
</comments>
</file>

<file path=xl/sharedStrings.xml><?xml version="1.0" encoding="utf-8"?>
<sst xmlns="http://schemas.openxmlformats.org/spreadsheetml/2006/main" count="2981" uniqueCount="304">
  <si>
    <t>DESEMBOLSOS</t>
  </si>
  <si>
    <t>AMORTIZACIONES</t>
  </si>
  <si>
    <t>AIF</t>
  </si>
  <si>
    <t>BIRF</t>
  </si>
  <si>
    <t>TOTAL</t>
  </si>
  <si>
    <t>BID</t>
  </si>
  <si>
    <t>CAF</t>
  </si>
  <si>
    <t>FLAR</t>
  </si>
  <si>
    <t>FIDA</t>
  </si>
  <si>
    <t>MUN. QUITO</t>
  </si>
  <si>
    <t>MUN. GUAYAQUIL</t>
  </si>
  <si>
    <t>ENERO</t>
  </si>
  <si>
    <t>AJUSTES CAMBIARIOS</t>
  </si>
  <si>
    <t>TAME</t>
  </si>
  <si>
    <t xml:space="preserve">BANCOS </t>
  </si>
  <si>
    <t xml:space="preserve">MUN. MACHALA </t>
  </si>
  <si>
    <t>ARMADA</t>
  </si>
  <si>
    <t>BANCO CENTRAL</t>
  </si>
  <si>
    <t>MUN. LOJA</t>
  </si>
  <si>
    <t>MUN. BABAHOYO</t>
  </si>
  <si>
    <t>HIDROTOAPI</t>
  </si>
  <si>
    <t>MUN. SANTO DOMINGO</t>
  </si>
  <si>
    <t>GLOBAL 15</t>
  </si>
  <si>
    <t>CFN</t>
  </si>
  <si>
    <t>BEV</t>
  </si>
  <si>
    <t>BNF</t>
  </si>
  <si>
    <t>ETAPA-CUENCA</t>
  </si>
  <si>
    <t>INIAP</t>
  </si>
  <si>
    <t>ESPOL</t>
  </si>
  <si>
    <t>MUN. CUENCA</t>
  </si>
  <si>
    <t>CON. PROV. GUAYAS</t>
  </si>
  <si>
    <t>EMAAP-Q</t>
  </si>
  <si>
    <t>CON. PROV. PICHINCHA</t>
  </si>
  <si>
    <t>CON. PROV. CHIMBORAZO</t>
  </si>
  <si>
    <t>GLOBAL 12</t>
  </si>
  <si>
    <t>AUT. PORT. GUAYAS</t>
  </si>
  <si>
    <t>AUT. PORT. BOLIVAR</t>
  </si>
  <si>
    <t>DAC</t>
  </si>
  <si>
    <t>EE QUITO</t>
  </si>
  <si>
    <t>PETROECUADOR</t>
  </si>
  <si>
    <t>GLOBAL 30</t>
  </si>
  <si>
    <t>INOCAR</t>
  </si>
  <si>
    <t>FEBRERO</t>
  </si>
  <si>
    <t>MARZO</t>
  </si>
  <si>
    <t>ABRIL</t>
  </si>
  <si>
    <t>EE MANABI (DEUDA DIRECTA MANDATO 15)</t>
  </si>
  <si>
    <t>EE EL ORO (DEUDA DIRECTA MANDATO 15)</t>
  </si>
  <si>
    <t>EP PETROECUADOR</t>
  </si>
  <si>
    <t>CELEC EP</t>
  </si>
  <si>
    <t>MUN. IBARRA</t>
  </si>
  <si>
    <t>IESS</t>
  </si>
  <si>
    <t>CON. PROV. TUNGURAHUA</t>
  </si>
  <si>
    <t>BONOS INTERNACIONALES</t>
  </si>
  <si>
    <t>PETROAMAZONAS</t>
  </si>
  <si>
    <t>BONOS SOBERANOS 2014-2024</t>
  </si>
  <si>
    <t>BONOS SOBERANOS 2015-2020</t>
  </si>
  <si>
    <t>BONOS SOBERANOS 2016-2022</t>
  </si>
  <si>
    <t>BONOS SOBERANOS 2016-2026</t>
  </si>
  <si>
    <t>BONOS SOBERANOS 2017-2023</t>
  </si>
  <si>
    <t>BONOS SOBERANOS 2017-2027jun</t>
  </si>
  <si>
    <t>BONOS SOBERANOS 2017-2027oct</t>
  </si>
  <si>
    <t>PETROAMAZONAS 1</t>
  </si>
  <si>
    <t>BONOS SOBERANOS 2018-2028</t>
  </si>
  <si>
    <t>EMAPA-G</t>
  </si>
  <si>
    <t>BONOS SOBERANOS 2019-2029</t>
  </si>
  <si>
    <t>FMI</t>
  </si>
  <si>
    <t>AÑO</t>
  </si>
  <si>
    <t>MES</t>
  </si>
  <si>
    <t>SALDO DEL MES</t>
  </si>
  <si>
    <t>TIPO DE ACREEDOR GENERAL</t>
  </si>
  <si>
    <t>DEUDOR</t>
  </si>
  <si>
    <t xml:space="preserve">GOBIERNO CENTRAL </t>
  </si>
  <si>
    <t>BANCO DE DESARROLLO DEL ECUADOR</t>
  </si>
  <si>
    <t>BRADY DESCUENTO</t>
  </si>
  <si>
    <t>MUN. MANTA</t>
  </si>
  <si>
    <t>BRADY PAR</t>
  </si>
  <si>
    <t>CLUB DE PARIS VII</t>
  </si>
  <si>
    <t>CLUB DE PARIS VIII</t>
  </si>
  <si>
    <t>TIPO DE ACREEDORS ESPECÍFICO</t>
  </si>
  <si>
    <t>PIB</t>
  </si>
  <si>
    <t>Marzo</t>
  </si>
  <si>
    <t>Enero</t>
  </si>
  <si>
    <t>Febrero</t>
  </si>
  <si>
    <t>Abril</t>
  </si>
  <si>
    <t>Mayo</t>
  </si>
  <si>
    <t>ACREEDOR</t>
  </si>
  <si>
    <t>BRADY PDI</t>
  </si>
  <si>
    <t>GOBIERNOS</t>
  </si>
  <si>
    <t>CONCEPTO</t>
  </si>
  <si>
    <t>SALDO ADEUDADO AL 31 DE MARZO DE 2019</t>
  </si>
  <si>
    <t>PAÍS</t>
  </si>
  <si>
    <t>ESPAÑA</t>
  </si>
  <si>
    <t>CANADA</t>
  </si>
  <si>
    <t>ALEMANIA</t>
  </si>
  <si>
    <t>FRANCIA</t>
  </si>
  <si>
    <t>REINO UNIDO</t>
  </si>
  <si>
    <t>JAPON</t>
  </si>
  <si>
    <t>ISRAEL</t>
  </si>
  <si>
    <t>ITALIA</t>
  </si>
  <si>
    <t xml:space="preserve"> Deuda pública corresponde a agregación de saldos de los préstamos vigentes.</t>
  </si>
  <si>
    <t>Deuda pública corresponde a agregación de saldos de los préstamos vigentes.</t>
  </si>
  <si>
    <t>CONTRATOS ORIGINALES</t>
  </si>
  <si>
    <t>CLUB DE PARÍS</t>
  </si>
  <si>
    <t>ARGENTINA</t>
  </si>
  <si>
    <t>AUSTRIA</t>
  </si>
  <si>
    <t xml:space="preserve">BELGICA </t>
  </si>
  <si>
    <t>BRASIL</t>
  </si>
  <si>
    <t>DINAMARCA</t>
  </si>
  <si>
    <t>ESTADOS UNIDOS - USA</t>
  </si>
  <si>
    <t>LUXEMBURGO</t>
  </si>
  <si>
    <t>R. DE KOREA</t>
  </si>
  <si>
    <t>R.P. DE CHINA</t>
  </si>
  <si>
    <t xml:space="preserve">RUSIA </t>
  </si>
  <si>
    <t xml:space="preserve">TOTAL DEUDA PÚBLICA EXTERNA </t>
  </si>
  <si>
    <t>DEUDA MULTILATERAL</t>
  </si>
  <si>
    <t>BONOS BRADY, GLOBAL Y SOBERANOS, PROVEEDORES</t>
  </si>
  <si>
    <t>Incluye atrasos de intereses y comisiones a fines de período.</t>
  </si>
  <si>
    <t>TOTAL DEUDA PUBLICA (I+II)</t>
  </si>
  <si>
    <t>DÓLAR (US/SUC) (1)</t>
  </si>
  <si>
    <t>CANASTA DE MONEDAS (BID)</t>
  </si>
  <si>
    <t>EURO (CEE) (3)</t>
  </si>
  <si>
    <t>YEN (JAPON) JPY</t>
  </si>
  <si>
    <t>DERECHO ESPECIAL DE GIRO (SDR)</t>
  </si>
  <si>
    <t>LIBRA (REINO UNIDO) GBP</t>
  </si>
  <si>
    <t>DÓLAR (CANADA) CAD</t>
  </si>
  <si>
    <t>WON (KOREA) KRW</t>
  </si>
  <si>
    <t xml:space="preserve">(R.P.CHINA) CNY </t>
  </si>
  <si>
    <t>FRANCO (SUIZA) CHF</t>
  </si>
  <si>
    <t>KORONA (DINAMARCA) DKK</t>
  </si>
  <si>
    <t xml:space="preserve">OTRAS MONEDAS </t>
  </si>
  <si>
    <t>DÓLAR (US) (2)</t>
  </si>
  <si>
    <t>SUCRE (ECUADOR)</t>
  </si>
  <si>
    <t xml:space="preserve">UNIDAD VALOR CONSTANTE </t>
  </si>
  <si>
    <t xml:space="preserve">II.  TOTAL DEUDA INTERNA </t>
  </si>
  <si>
    <t xml:space="preserve"> I. TOTAL DEUDA EXTERNA </t>
  </si>
  <si>
    <t>ESTRUCTURA DEL SALDO POR TASAS DE INTERES</t>
  </si>
  <si>
    <t>TASAS FIJAS</t>
  </si>
  <si>
    <t>TASAS VARIABLES</t>
  </si>
  <si>
    <t>0 - 3</t>
  </si>
  <si>
    <t>3.1 - 5</t>
  </si>
  <si>
    <t>5.1 - 8</t>
  </si>
  <si>
    <t>MAS DE 8.1</t>
  </si>
  <si>
    <t>SUBTOTAL</t>
  </si>
  <si>
    <t>SDR</t>
  </si>
  <si>
    <t>T.BEDE</t>
  </si>
  <si>
    <t>PRIME</t>
  </si>
  <si>
    <t>LIBOR 90</t>
  </si>
  <si>
    <t>LIBOR  180</t>
  </si>
  <si>
    <t>OTRAS</t>
  </si>
  <si>
    <t xml:space="preserve">  I. DEUDA EXTERNA</t>
  </si>
  <si>
    <t xml:space="preserve">    ORG.INTERNACIONALES</t>
  </si>
  <si>
    <t xml:space="preserve">          BIRF (AIF,BM)</t>
  </si>
  <si>
    <t xml:space="preserve">          BID</t>
  </si>
  <si>
    <t xml:space="preserve">          CAF</t>
  </si>
  <si>
    <t xml:space="preserve">          FMI</t>
  </si>
  <si>
    <t xml:space="preserve">     GOBIERNOS</t>
  </si>
  <si>
    <t xml:space="preserve">           CREDITOS ORIGINALES</t>
  </si>
  <si>
    <t xml:space="preserve">           CLUB PARIS</t>
  </si>
  <si>
    <t xml:space="preserve">      BANCOS Y BONOS</t>
  </si>
  <si>
    <t xml:space="preserve">             CREDITOS ORIGINALES</t>
  </si>
  <si>
    <t xml:space="preserve">             BONOS BRADY</t>
  </si>
  <si>
    <t xml:space="preserve">             BONOS GLOBAL </t>
  </si>
  <si>
    <t xml:space="preserve">              BONOS SOBERANOS 2014 - 2024</t>
  </si>
  <si>
    <t xml:space="preserve">              BONOS SOBERANOS 2015 - 2020</t>
  </si>
  <si>
    <t xml:space="preserve">              BONOS SOBERANOS 2016 - 2022</t>
  </si>
  <si>
    <t xml:space="preserve">              BONOS SOBERANOS 2016 - 2026</t>
  </si>
  <si>
    <t xml:space="preserve">              BONOS PETROAMAZONAS</t>
  </si>
  <si>
    <t xml:space="preserve">              BONOS SOBERANOS 2017 - 2023</t>
  </si>
  <si>
    <t xml:space="preserve">              BONOS SOBERANOS 2017 - 2027 (jun)</t>
  </si>
  <si>
    <t xml:space="preserve">              BONOS SOBERANOS 2017 - 2027 (oct)</t>
  </si>
  <si>
    <t xml:space="preserve">              BONOS PETROAMAZONAS1</t>
  </si>
  <si>
    <t xml:space="preserve">              BONOS SOBERANOS 2018 - 2028</t>
  </si>
  <si>
    <t xml:space="preserve">              BONOS SOBERANOS 2019 - 2029</t>
  </si>
  <si>
    <t xml:space="preserve">       PROVEEDORES</t>
  </si>
  <si>
    <t xml:space="preserve">II. DEUDA INTERNA </t>
  </si>
  <si>
    <t xml:space="preserve">        TITULOS Y CERTIFICADOS</t>
  </si>
  <si>
    <t xml:space="preserve">              BONOS MEDIANO Y LARGO PLAZO</t>
  </si>
  <si>
    <t xml:space="preserve">              BONOS SISTEMA FINANCIERO</t>
  </si>
  <si>
    <t xml:space="preserve">              CERTIFICADOS DE TESORERIA</t>
  </si>
  <si>
    <t xml:space="preserve">         ENTIDADES DEL ESTADO</t>
  </si>
  <si>
    <t xml:space="preserve">              BANCO DEL ESTADO</t>
  </si>
  <si>
    <t xml:space="preserve">              IESS</t>
  </si>
  <si>
    <t>% DE PARTICIPACIÓN</t>
  </si>
  <si>
    <t>En miles de USD</t>
  </si>
  <si>
    <t>PGE</t>
  </si>
  <si>
    <t>SPNF</t>
  </si>
  <si>
    <t>SPT</t>
  </si>
  <si>
    <t>MONTO</t>
  </si>
  <si>
    <t>ÁMBITO  PGE/ ACREEDOR</t>
  </si>
  <si>
    <t>VALOR AGREGADO</t>
  </si>
  <si>
    <t>CONSOLIDACION SECTOR PÚBLICO TOTAL</t>
  </si>
  <si>
    <t>CONSOLIDACION SECTOR PÚBLICO NO FINANCIERO</t>
  </si>
  <si>
    <t>CONSOLIDACION PGE</t>
  </si>
  <si>
    <t>BANCA PÚBLICA</t>
  </si>
  <si>
    <t>EMPRESAS PÚBLICAS</t>
  </si>
  <si>
    <t>GADs</t>
  </si>
  <si>
    <t>PRIVADO</t>
  </si>
  <si>
    <t>SOCIEDADES ANONIMAS CON PARTICIPACION PÚBLICA</t>
  </si>
  <si>
    <t>Crédito FMI al BCE, Instrumento Rápido Financiamiento (DEG's). RFI - Rapid Financing Instrument</t>
  </si>
  <si>
    <t>Deg's emisión especial 2009</t>
  </si>
  <si>
    <t>SALDO DEUDA EXTERNA</t>
  </si>
  <si>
    <t>SALDO DEUDA INTERNA</t>
  </si>
  <si>
    <t>TOTAL SALDO DEUDA INTERNA</t>
  </si>
  <si>
    <t>RELACIÓN DEUDA/PIB</t>
  </si>
  <si>
    <t>PETROCHINA</t>
  </si>
  <si>
    <t xml:space="preserve">UNIPEC </t>
  </si>
  <si>
    <t>PETROTAILANDIA</t>
  </si>
  <si>
    <t>OMAN</t>
  </si>
  <si>
    <t xml:space="preserve">CONTINGENTES POR LAUDOS </t>
  </si>
  <si>
    <t xml:space="preserve">PASIVOS CONTINGENTES POR OPERACIONES COMERCIALES </t>
  </si>
  <si>
    <t>CERTIFICADOS DE GARANTÍA YASUNÍ</t>
  </si>
  <si>
    <t>BONOS PROGRAMA DE FINANCIAMIENTO VIVIENDA SOCIAL</t>
  </si>
  <si>
    <t>PASIVO CONTINGENTE OPERACIÓN  REPO</t>
  </si>
  <si>
    <t>PASIVOS CONTINGENTES POR GARANTÍA SOBERANA</t>
  </si>
  <si>
    <t xml:space="preserve">TOTAL SALDO DEUDA </t>
  </si>
  <si>
    <t>RELACIÓN DEUDA/PIB (ANTERIOR)</t>
  </si>
  <si>
    <t>RELACIÓN DEUDA/PIB (NUEVA)</t>
  </si>
  <si>
    <t xml:space="preserve">PASIVOS POR DERECHOS CONTRACTUALES INTANGIBLES </t>
  </si>
  <si>
    <t xml:space="preserve">DERECHOS ESPECIALES DE GIRO - DEG </t>
  </si>
  <si>
    <t>ORGANISMOS INTERNACIONALES</t>
  </si>
  <si>
    <t xml:space="preserve">PROVEEDORES </t>
  </si>
  <si>
    <t>BONOS EMITIDOS EN MERCADOS INTERNACIONALES</t>
  </si>
  <si>
    <t>VENTAS ANTICIPADAS PETROLERAS</t>
  </si>
  <si>
    <t>MAYO</t>
  </si>
  <si>
    <t>TOTAL DEUDA POR PAÍS</t>
  </si>
  <si>
    <t>SALDOS DE LA DEUDA PÚBLICA POR MONEDA DEL PAGO</t>
  </si>
  <si>
    <t>En miles USD y porcentajes</t>
  </si>
  <si>
    <t>PERIODO CON CORTE MAYO 2019</t>
  </si>
  <si>
    <t>OBLICACIONES NO PAGADAS Y REGISTRADAS EN PRESUPUESTOS CLAUSURADOS</t>
  </si>
  <si>
    <t>PERIODO CON CORTE ABRIL 2019</t>
  </si>
  <si>
    <t>OTRAS OBLIGACIONES DEL ESTADO FUERA DEL ENDEUDAMIENTO PÚBLICO</t>
  </si>
  <si>
    <t xml:space="preserve"> En miles de USD</t>
  </si>
  <si>
    <t>CERTIFICADOS DE TESORERÍA</t>
  </si>
  <si>
    <t>ACUMULACIÓN DE CONTRATOS DE PRESTACIÓN DE SERVICIOS PETROLEROS SHE</t>
  </si>
  <si>
    <t xml:space="preserve">PASIVOS CORRIENTES PETROAMAZONAS EP </t>
  </si>
  <si>
    <t>SALDO DE LAS CARTAS DE CRÉDITO POR IMPORTACIÓN DE DERIVADOS</t>
  </si>
  <si>
    <t>PASIVOS CONTINGENTES</t>
  </si>
  <si>
    <t>TOTAL SALDO DEUDA EXTERNA</t>
  </si>
  <si>
    <t>En millones de USD y porcentajes</t>
  </si>
  <si>
    <t>BASE DE DATOS DE SALDOS Y MOVIMEINTOS DE LA DEUDA EXTERNA</t>
  </si>
  <si>
    <t>PERIODO ENE- MAY 2019</t>
  </si>
  <si>
    <t>PERIODO ENERO - MAYO 2019</t>
  </si>
  <si>
    <t xml:space="preserve"> CONTRATO </t>
  </si>
  <si>
    <t xml:space="preserve"> PRODUCTO </t>
  </si>
  <si>
    <t xml:space="preserve"> MONTO CONTRATADO PARA EL ANTICIPO </t>
  </si>
  <si>
    <t xml:space="preserve"> DESEMBOLSOS </t>
  </si>
  <si>
    <t xml:space="preserve"> AMORTIZACIONES </t>
  </si>
  <si>
    <t xml:space="preserve"> SALDO POR AMORTIZAR </t>
  </si>
  <si>
    <t xml:space="preserve"> PETROCHINA </t>
  </si>
  <si>
    <t xml:space="preserve"> Crudo </t>
  </si>
  <si>
    <t xml:space="preserve"> UNIPEC  </t>
  </si>
  <si>
    <t xml:space="preserve"> PETROTAILANDIA </t>
  </si>
  <si>
    <t xml:space="preserve"> OMAN </t>
  </si>
  <si>
    <t xml:space="preserve"> Derivados </t>
  </si>
  <si>
    <t xml:space="preserve"> TOTAL </t>
  </si>
  <si>
    <t>NOTAS:</t>
  </si>
  <si>
    <t>Deuda pública consolidada a nivel del Sector Público Total.</t>
  </si>
  <si>
    <t>La relación 2019 se establece con un PIB de USD 109.134,5 millones, según última previsión de cifras del BCE.</t>
  </si>
  <si>
    <t>El indicador Deuda /PIB estimado por el FMI bajo su metodología y definiciones para el año 2018 asciende a 45,8%.</t>
  </si>
  <si>
    <t>Las cifras presentadas son de carácter preliminar sujetas a actualización.</t>
  </si>
  <si>
    <t>SPT
(para agregado)</t>
  </si>
  <si>
    <t>SPNF
(para agregado)</t>
  </si>
  <si>
    <t>PGE 
(para agregado)</t>
  </si>
  <si>
    <t>SPT
(para consolidado)</t>
  </si>
  <si>
    <t>SPNF
(para consolidado)</t>
  </si>
  <si>
    <t>PGE 
(para consolidado)</t>
  </si>
  <si>
    <t>CLASIFICACIÓN BOLETÍN</t>
  </si>
  <si>
    <t>CLASIFICACIÓN</t>
  </si>
  <si>
    <t>INTERESES</t>
  </si>
  <si>
    <t>TÍTULOS DE DEUDA</t>
  </si>
  <si>
    <t>BONOS EMITIDOS EN MERCADO NACIONAL CON TENEDORES PRIVADOS</t>
  </si>
  <si>
    <t>BONOS EMITIDOS EN MERCADO NACIONAL CON TENEDORES PÚBLICOS</t>
  </si>
  <si>
    <t>PRÉSTAMOS INTERNOS</t>
  </si>
  <si>
    <t>OTRAS CUENTAS POR PAGAR</t>
  </si>
  <si>
    <t>OBLIGACIONES NO PAGADAS Y REGISTRADAS EN PRESUPUESTOS CLAUSURADOS</t>
  </si>
  <si>
    <t>SEGURIDAD SOCIAL</t>
  </si>
  <si>
    <t>SUBTOTALES</t>
  </si>
  <si>
    <t>INTERESES Y COMISIONES</t>
  </si>
  <si>
    <t>CONDONACIONES</t>
  </si>
  <si>
    <t xml:space="preserve">NOTAS:  </t>
  </si>
  <si>
    <t xml:space="preserve"> Para convertir las monedas diferentes del dólar se utilizaron las cotizaciones a fines de cada período.</t>
  </si>
  <si>
    <t xml:space="preserve"> Incluye atrasos de intereses y comisiones a fines de período.</t>
  </si>
  <si>
    <t xml:space="preserve">Para consolidar a nivel de Sector Público Total se consideran operaciones entre entidades del Sector Público. </t>
  </si>
  <si>
    <t xml:space="preserve">Para consolidar a nivel de Sector Público No Financiero se consideran operaciones entre entidades del Sector Público No Financiero </t>
  </si>
  <si>
    <t xml:space="preserve">Para consolidar a nivel de entidades bajo el ámbito de Presupuesto General del Estado se consideran operaciones entre entidades del Presupuesto General del Estado </t>
  </si>
  <si>
    <t>Corresponde a obligaciones del Presupuesto General del Estado frente a otras entidades del sector público y privado</t>
  </si>
  <si>
    <t>TOTAL DEUDA FLOTANTE</t>
  </si>
  <si>
    <t>Información proporcionada por la Empresa Pública de Hidrocarburos del Ecuador, Empresa Pública PETROECUADOR.</t>
  </si>
  <si>
    <t>Las cifras presentadas son de carácter preliminar sujetas a actualización</t>
  </si>
  <si>
    <t>Saldos de las cartas de crédito por importación de derivados correspondientes a las transacciones comerciales reportadas por la Empresa Pública PETROECUADOR, las cuales se actualizan con los volúmenes y precios finales luego de la recepción y liquidación de las importaciones.</t>
  </si>
  <si>
    <t xml:space="preserve">       OTRAS CUENTAS POR PAGAR </t>
  </si>
  <si>
    <t xml:space="preserve">            PASIVOS POR DERECHOS 
             CONTRACTUALES INTANGIBLES </t>
  </si>
  <si>
    <t xml:space="preserve">            VENTAS ANTICIPADAS PETROLERAS </t>
  </si>
  <si>
    <t xml:space="preserve">       DERECHOS ESPECIALES DE GIRO - DEG </t>
  </si>
  <si>
    <t>BASE DE DATOS DE SALDOS Y MOVIMEINTOS DE LA DEUDA INTERNA</t>
  </si>
  <si>
    <t>Saldos de la deuda externa que se mantiene con gobiernos y con la banca internacional, identificando los países de origen de dichos acreedores</t>
  </si>
  <si>
    <t xml:space="preserve">  Saldos de la deuda externa que se mantiene con gobiernos y con la banca internacional, identificando las monedas de contratación con dichos acreedores.</t>
  </si>
  <si>
    <t>Saldos de la deuda pública interna y externa por tipos de tasas de interés (fija y variable)</t>
  </si>
  <si>
    <t xml:space="preserve">         PRÉSTAMOS INTERNOS</t>
  </si>
  <si>
    <t xml:space="preserve">              OBLIGACIONES NO PAGADAS Y
              REGISTRADAS EN PRESUPUESTOS 
              CLAUSURADOS </t>
  </si>
  <si>
    <t xml:space="preserve">          OTROS (FLAR.FIDA)</t>
  </si>
  <si>
    <t>SALDOS DE LA DEUDA PÚBLICA EXTERNA</t>
  </si>
  <si>
    <t xml:space="preserve">INDICADOR RELACIÓN DE LA DEUDA PÚBLICA AGREGADA DEL SECTOR PÚBLICO TOTAL CON EL PIB 2019 </t>
  </si>
  <si>
    <t xml:space="preserve">INDICADOR RELACIÓN DE LA DEUDA PÚBLICA CONSOLIDADA DEL SECTOR PÚBLICO TOTAL CON EL PIB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</si>
</sst>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_-;\-* #,##0.00_-;_-* &quot;-&quot;??_-;_-@_-"/>
    <numFmt numFmtId="166" formatCode="_ * #,##0.000_ ;_ * \-#,##0.000_ ;_ * &quot;-&quot;???_ ;_ @_ "/>
    <numFmt numFmtId="167" formatCode="_ [$€-2]\ * #,##0.000000_ ;_ [$€-2]\ * \-#,##0.000000_ ;_ [$€-2]\ * &quot;-&quot;??_ "/>
    <numFmt numFmtId="168" formatCode="_ * #,##0.000000_ ;_ * \-#,##0.000000_ ;_ * &quot;-&quot;??????_ ;_ @_ "/>
    <numFmt numFmtId="169" formatCode="_ [$€-2]\ * #,##0.00000000_ ;_ [$€-2]\ * \-#,##0.00000000_ ;_ [$€-2]\ * &quot;-&quot;??_ "/>
    <numFmt numFmtId="170" formatCode="#,##0.0_);\(#,##0.0\)"/>
    <numFmt numFmtId="171" formatCode="_-* #,##0.00\ _p_t_a_-;\-* #,##0.00\ _p_t_a_-;_-* &quot;-&quot;??\ _p_t_a_-;_-@_-"/>
    <numFmt numFmtId="172" formatCode="_ * #,##0.00_ ;_ * \-#,##0.00_ ;_ * &quot;-&quot;??????_ ;_ @_ "/>
    <numFmt numFmtId="173" formatCode="#,##0.000_);\(#,##0.000\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4094D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167" fontId="0" fillId="0" borderId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4" fontId="2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9" fontId="1" fillId="0" borderId="0"/>
    <xf numFmtId="0" fontId="24" fillId="0" borderId="0"/>
    <xf numFmtId="167" fontId="1" fillId="0" borderId="0"/>
    <xf numFmtId="169" fontId="22" fillId="0" borderId="0"/>
    <xf numFmtId="167" fontId="24" fillId="0" borderId="0"/>
    <xf numFmtId="0" fontId="23" fillId="0" borderId="0"/>
    <xf numFmtId="167" fontId="24" fillId="0" borderId="0"/>
    <xf numFmtId="167" fontId="1" fillId="0" borderId="0"/>
    <xf numFmtId="167" fontId="1" fillId="0" borderId="0"/>
    <xf numFmtId="169" fontId="24" fillId="0" borderId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</cellStyleXfs>
  <cellXfs count="159">
    <xf numFmtId="167" fontId="0" fillId="0" borderId="0" xfId="0"/>
    <xf numFmtId="168" fontId="0" fillId="0" borderId="0" xfId="0" applyNumberFormat="1" applyFont="1"/>
    <xf numFmtId="172" fontId="0" fillId="0" borderId="0" xfId="0" applyNumberFormat="1" applyFont="1"/>
    <xf numFmtId="10" fontId="24" fillId="0" borderId="0" xfId="274" applyNumberFormat="1" applyFont="1" applyAlignment="1">
      <alignment horizontal="center"/>
    </xf>
    <xf numFmtId="168" fontId="27" fillId="0" borderId="0" xfId="0" applyNumberFormat="1" applyFont="1" applyAlignment="1">
      <alignment vertical="center"/>
    </xf>
    <xf numFmtId="168" fontId="28" fillId="0" borderId="0" xfId="0" applyNumberFormat="1" applyFont="1" applyAlignment="1">
      <alignment vertical="center"/>
    </xf>
    <xf numFmtId="168" fontId="0" fillId="0" borderId="0" xfId="0" applyNumberFormat="1" applyAlignment="1">
      <alignment vertical="center" wrapText="1"/>
    </xf>
    <xf numFmtId="168" fontId="0" fillId="0" borderId="0" xfId="0" applyNumberFormat="1" applyAlignment="1">
      <alignment horizontal="center" vertical="center" wrapText="1"/>
    </xf>
    <xf numFmtId="164" fontId="24" fillId="0" borderId="0" xfId="166" applyFont="1" applyAlignment="1">
      <alignment vertical="center" wrapText="1"/>
    </xf>
    <xf numFmtId="168" fontId="0" fillId="0" borderId="0" xfId="0" applyNumberFormat="1" applyAlignment="1">
      <alignment horizontal="left" vertical="center" wrapText="1"/>
    </xf>
    <xf numFmtId="168" fontId="26" fillId="0" borderId="0" xfId="0" applyNumberFormat="1" applyFont="1" applyAlignment="1">
      <alignment horizontal="left" vertical="center" wrapText="1"/>
    </xf>
    <xf numFmtId="168" fontId="28" fillId="0" borderId="0" xfId="0" applyNumberFormat="1" applyFont="1" applyAlignment="1">
      <alignment vertical="center" wrapText="1"/>
    </xf>
    <xf numFmtId="168" fontId="27" fillId="0" borderId="0" xfId="0" applyNumberFormat="1" applyFont="1" applyAlignment="1">
      <alignment vertical="center" wrapText="1"/>
    </xf>
    <xf numFmtId="168" fontId="29" fillId="0" borderId="0" xfId="0" applyNumberFormat="1" applyFont="1" applyAlignment="1">
      <alignment vertical="center"/>
    </xf>
    <xf numFmtId="168" fontId="25" fillId="24" borderId="0" xfId="0" applyNumberFormat="1" applyFont="1" applyFill="1" applyAlignment="1">
      <alignment horizontal="center" vertical="center"/>
    </xf>
    <xf numFmtId="164" fontId="25" fillId="24" borderId="0" xfId="166" applyFont="1" applyFill="1" applyAlignment="1">
      <alignment horizontal="center" vertical="center"/>
    </xf>
    <xf numFmtId="167" fontId="0" fillId="0" borderId="0" xfId="0" applyFont="1" applyAlignment="1">
      <alignment vertical="center"/>
    </xf>
    <xf numFmtId="167" fontId="0" fillId="0" borderId="0" xfId="0" applyAlignment="1">
      <alignment vertical="center"/>
    </xf>
    <xf numFmtId="164" fontId="24" fillId="0" borderId="0" xfId="166" applyFont="1" applyAlignment="1">
      <alignment vertical="center"/>
    </xf>
    <xf numFmtId="164" fontId="24" fillId="0" borderId="0" xfId="166" applyFont="1"/>
    <xf numFmtId="0" fontId="26" fillId="0" borderId="0" xfId="166" applyNumberFormat="1" applyFont="1" applyFill="1" applyAlignment="1">
      <alignment horizontal="center" vertical="center" wrapText="1"/>
    </xf>
    <xf numFmtId="167" fontId="26" fillId="0" borderId="0" xfId="0" applyFont="1" applyFill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164" fontId="26" fillId="0" borderId="0" xfId="166" applyFont="1" applyFill="1" applyAlignment="1">
      <alignment horizontal="center" vertical="center" wrapText="1"/>
    </xf>
    <xf numFmtId="167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26" fillId="0" borderId="0" xfId="166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164" fontId="0" fillId="0" borderId="0" xfId="166" applyFont="1" applyFill="1"/>
    <xf numFmtId="164" fontId="0" fillId="0" borderId="0" xfId="166" applyFont="1"/>
    <xf numFmtId="164" fontId="32" fillId="27" borderId="0" xfId="166" applyFont="1" applyFill="1" applyAlignment="1">
      <alignment horizontal="center" vertical="center" wrapText="1"/>
    </xf>
    <xf numFmtId="168" fontId="0" fillId="0" borderId="0" xfId="0" applyNumberFormat="1" applyFont="1" applyAlignment="1">
      <alignment vertical="center" wrapText="1"/>
    </xf>
    <xf numFmtId="168" fontId="0" fillId="0" borderId="0" xfId="0" applyNumberFormat="1" applyFont="1" applyAlignment="1">
      <alignment vertical="center"/>
    </xf>
    <xf numFmtId="168" fontId="0" fillId="0" borderId="0" xfId="0" applyNumberFormat="1" applyFont="1" applyAlignment="1">
      <alignment horizontal="center" vertical="center"/>
    </xf>
    <xf numFmtId="164" fontId="30" fillId="0" borderId="0" xfId="166" applyFont="1" applyFill="1" applyAlignment="1">
      <alignment vertical="center"/>
    </xf>
    <xf numFmtId="10" fontId="24" fillId="0" borderId="0" xfId="274" applyNumberFormat="1" applyFont="1" applyAlignment="1">
      <alignment horizontal="center" vertical="center"/>
    </xf>
    <xf numFmtId="164" fontId="32" fillId="24" borderId="0" xfId="166" applyFont="1" applyFill="1" applyAlignment="1">
      <alignment horizontal="left" vertical="center"/>
    </xf>
    <xf numFmtId="164" fontId="32" fillId="24" borderId="0" xfId="166" applyFont="1" applyFill="1" applyAlignment="1">
      <alignment horizontal="center" vertical="center" wrapText="1"/>
    </xf>
    <xf numFmtId="9" fontId="32" fillId="24" borderId="0" xfId="274" applyFont="1" applyFill="1" applyAlignment="1">
      <alignment horizontal="center" vertical="center" wrapText="1"/>
    </xf>
    <xf numFmtId="168" fontId="26" fillId="0" borderId="0" xfId="0" applyNumberFormat="1" applyFont="1" applyFill="1" applyAlignment="1">
      <alignment horizontal="left" vertical="center"/>
    </xf>
    <xf numFmtId="164" fontId="26" fillId="0" borderId="0" xfId="166" applyFont="1" applyFill="1" applyAlignment="1">
      <alignment vertical="center"/>
    </xf>
    <xf numFmtId="10" fontId="26" fillId="0" borderId="0" xfId="274" applyNumberFormat="1" applyFont="1" applyFill="1" applyAlignment="1">
      <alignment horizontal="center" vertical="center"/>
    </xf>
    <xf numFmtId="164" fontId="32" fillId="27" borderId="0" xfId="166" applyFont="1" applyFill="1" applyAlignment="1">
      <alignment horizontal="left" vertical="center"/>
    </xf>
    <xf numFmtId="9" fontId="32" fillId="27" borderId="0" xfId="274" applyFont="1" applyFill="1" applyAlignment="1">
      <alignment horizontal="center" vertical="center" wrapText="1"/>
    </xf>
    <xf numFmtId="164" fontId="31" fillId="0" borderId="0" xfId="166" applyFont="1" applyAlignment="1">
      <alignment vertical="center"/>
    </xf>
    <xf numFmtId="167" fontId="27" fillId="0" borderId="0" xfId="0" applyFont="1"/>
    <xf numFmtId="167" fontId="0" fillId="0" borderId="0" xfId="0" applyAlignment="1">
      <alignment vertical="center" wrapText="1"/>
    </xf>
    <xf numFmtId="168" fontId="25" fillId="24" borderId="0" xfId="0" applyNumberFormat="1" applyFont="1" applyFill="1"/>
    <xf numFmtId="172" fontId="25" fillId="24" borderId="0" xfId="0" applyNumberFormat="1" applyFont="1" applyFill="1"/>
    <xf numFmtId="10" fontId="25" fillId="24" borderId="0" xfId="274" applyNumberFormat="1" applyFont="1" applyFill="1" applyAlignment="1">
      <alignment horizontal="center"/>
    </xf>
    <xf numFmtId="167" fontId="27" fillId="0" borderId="0" xfId="0" applyFont="1" applyAlignment="1">
      <alignment vertical="center"/>
    </xf>
    <xf numFmtId="168" fontId="25" fillId="24" borderId="0" xfId="0" applyNumberFormat="1" applyFont="1" applyFill="1" applyAlignment="1">
      <alignment horizontal="left" vertical="center"/>
    </xf>
    <xf numFmtId="164" fontId="25" fillId="24" borderId="0" xfId="166" applyFont="1" applyFill="1" applyAlignment="1">
      <alignment horizontal="left" vertical="center"/>
    </xf>
    <xf numFmtId="168" fontId="0" fillId="0" borderId="0" xfId="0" applyNumberFormat="1" applyFont="1" applyFill="1" applyAlignment="1">
      <alignment vertical="center" wrapText="1"/>
    </xf>
    <xf numFmtId="164" fontId="24" fillId="0" borderId="0" xfId="166" applyFont="1" applyFill="1" applyAlignment="1">
      <alignment vertical="center" wrapText="1"/>
    </xf>
    <xf numFmtId="164" fontId="24" fillId="0" borderId="0" xfId="166" applyFont="1" applyAlignment="1">
      <alignment horizontal="center" vertical="center" wrapText="1"/>
    </xf>
    <xf numFmtId="168" fontId="30" fillId="0" borderId="0" xfId="0" applyNumberFormat="1" applyFont="1" applyFill="1" applyAlignment="1">
      <alignment vertical="center" wrapText="1"/>
    </xf>
    <xf numFmtId="164" fontId="30" fillId="0" borderId="0" xfId="166" applyFont="1" applyFill="1" applyAlignment="1">
      <alignment vertical="center" wrapText="1"/>
    </xf>
    <xf numFmtId="167" fontId="0" fillId="0" borderId="0" xfId="0" applyFont="1" applyAlignment="1">
      <alignment horizontal="left" indent="1"/>
    </xf>
    <xf numFmtId="164" fontId="0" fillId="0" borderId="0" xfId="166" applyFont="1" applyAlignment="1">
      <alignment vertical="center"/>
    </xf>
    <xf numFmtId="167" fontId="25" fillId="27" borderId="0" xfId="0" applyFont="1" applyFill="1" applyAlignment="1">
      <alignment horizontal="center" vertical="center" wrapText="1"/>
    </xf>
    <xf numFmtId="164" fontId="25" fillId="27" borderId="0" xfId="166" applyFont="1" applyFill="1" applyAlignment="1">
      <alignment horizontal="center" vertical="center" wrapText="1"/>
    </xf>
    <xf numFmtId="164" fontId="27" fillId="0" borderId="0" xfId="166" applyFont="1"/>
    <xf numFmtId="164" fontId="30" fillId="0" borderId="0" xfId="166" applyFont="1"/>
    <xf numFmtId="172" fontId="0" fillId="0" borderId="0" xfId="0" applyNumberFormat="1" applyFont="1" applyFill="1"/>
    <xf numFmtId="164" fontId="32" fillId="24" borderId="0" xfId="166" applyNumberFormat="1" applyFont="1" applyFill="1" applyAlignment="1">
      <alignment horizontal="center" vertical="center" wrapText="1"/>
    </xf>
    <xf numFmtId="167" fontId="33" fillId="0" borderId="0" xfId="0" applyFont="1" applyAlignment="1">
      <alignment horizontal="left" vertical="center" wrapText="1"/>
    </xf>
    <xf numFmtId="164" fontId="32" fillId="27" borderId="0" xfId="166" applyFont="1" applyFill="1" applyAlignment="1">
      <alignment horizontal="right" vertical="center" wrapText="1"/>
    </xf>
    <xf numFmtId="167" fontId="33" fillId="0" borderId="0" xfId="0" applyFont="1" applyAlignment="1">
      <alignment horizontal="left" vertical="center" wrapText="1" readingOrder="1"/>
    </xf>
    <xf numFmtId="164" fontId="33" fillId="0" borderId="0" xfId="166" applyFont="1" applyAlignment="1">
      <alignment horizontal="right" vertical="center" wrapText="1" readingOrder="1"/>
    </xf>
    <xf numFmtId="0" fontId="0" fillId="0" borderId="0" xfId="166" applyNumberFormat="1" applyFont="1" applyFill="1" applyAlignment="1">
      <alignment horizontal="center" vertical="center"/>
    </xf>
    <xf numFmtId="167" fontId="32" fillId="27" borderId="0" xfId="0" applyFont="1" applyFill="1" applyAlignment="1">
      <alignment horizontal="center" vertical="center" wrapText="1" readingOrder="1"/>
    </xf>
    <xf numFmtId="167" fontId="24" fillId="0" borderId="0" xfId="0" applyFont="1" applyAlignment="1">
      <alignment vertical="center"/>
    </xf>
    <xf numFmtId="164" fontId="32" fillId="27" borderId="0" xfId="166" applyFont="1" applyFill="1" applyAlignment="1">
      <alignment horizontal="right" vertical="center" wrapText="1" readingOrder="1"/>
    </xf>
    <xf numFmtId="0" fontId="30" fillId="0" borderId="0" xfId="166" applyNumberFormat="1" applyFont="1" applyFill="1" applyBorder="1" applyAlignment="1">
      <alignment horizontal="center" vertical="center"/>
    </xf>
    <xf numFmtId="167" fontId="30" fillId="0" borderId="0" xfId="0" applyFont="1" applyFill="1" applyAlignment="1">
      <alignment vertical="center"/>
    </xf>
    <xf numFmtId="0" fontId="30" fillId="0" borderId="0" xfId="0" applyNumberFormat="1" applyFont="1" applyFill="1" applyAlignment="1">
      <alignment vertical="center"/>
    </xf>
    <xf numFmtId="164" fontId="0" fillId="0" borderId="0" xfId="166" applyFont="1" applyFill="1" applyAlignment="1">
      <alignment vertical="center"/>
    </xf>
    <xf numFmtId="172" fontId="0" fillId="0" borderId="0" xfId="0" applyNumberFormat="1" applyAlignment="1">
      <alignment vertical="center" wrapText="1"/>
    </xf>
    <xf numFmtId="164" fontId="0" fillId="0" borderId="0" xfId="166" applyFont="1" applyAlignment="1">
      <alignment vertical="center" wrapText="1"/>
    </xf>
    <xf numFmtId="164" fontId="26" fillId="0" borderId="0" xfId="166" applyFont="1" applyAlignment="1">
      <alignment horizontal="left" vertical="center" wrapText="1"/>
    </xf>
    <xf numFmtId="172" fontId="24" fillId="0" borderId="0" xfId="0" applyNumberFormat="1" applyFont="1"/>
    <xf numFmtId="168" fontId="24" fillId="0" borderId="0" xfId="0" applyNumberFormat="1" applyFont="1"/>
    <xf numFmtId="168" fontId="26" fillId="0" borderId="0" xfId="0" applyNumberFormat="1" applyFont="1"/>
    <xf numFmtId="164" fontId="26" fillId="0" borderId="0" xfId="166" applyFont="1" applyFill="1" applyBorder="1" applyAlignment="1">
      <alignment horizontal="center" vertical="center" wrapText="1"/>
    </xf>
    <xf numFmtId="164" fontId="31" fillId="0" borderId="0" xfId="166" applyFont="1" applyFill="1" applyBorder="1" applyAlignment="1">
      <alignment horizontal="center" vertical="center"/>
    </xf>
    <xf numFmtId="167" fontId="26" fillId="0" borderId="0" xfId="0" applyFont="1" applyFill="1" applyAlignment="1">
      <alignment vertical="center"/>
    </xf>
    <xf numFmtId="167" fontId="0" fillId="0" borderId="0" xfId="0" applyFont="1" applyFill="1" applyAlignment="1">
      <alignment horizontal="center" vertical="center"/>
    </xf>
    <xf numFmtId="0" fontId="0" fillId="0" borderId="0" xfId="166" applyNumberFormat="1" applyFont="1" applyAlignment="1">
      <alignment horizontal="center" vertical="center" wrapText="1"/>
    </xf>
    <xf numFmtId="0" fontId="0" fillId="0" borderId="0" xfId="166" applyNumberFormat="1" applyFont="1" applyAlignment="1">
      <alignment vertical="center" wrapText="1"/>
    </xf>
    <xf numFmtId="0" fontId="0" fillId="0" borderId="0" xfId="166" applyNumberFormat="1" applyFont="1" applyBorder="1" applyAlignment="1">
      <alignment horizontal="center" vertical="center"/>
    </xf>
    <xf numFmtId="164" fontId="0" fillId="0" borderId="0" xfId="166" applyFont="1" applyFill="1" applyBorder="1" applyAlignment="1">
      <alignment vertical="center"/>
    </xf>
    <xf numFmtId="0" fontId="0" fillId="0" borderId="0" xfId="166" applyNumberFormat="1" applyFont="1" applyFill="1" applyBorder="1" applyAlignment="1">
      <alignment horizontal="center" vertical="center"/>
    </xf>
    <xf numFmtId="0" fontId="0" fillId="0" borderId="0" xfId="166" applyNumberFormat="1" applyFont="1" applyFill="1" applyAlignment="1">
      <alignment horizontal="center" vertical="center" wrapText="1"/>
    </xf>
    <xf numFmtId="0" fontId="0" fillId="0" borderId="0" xfId="166" applyNumberFormat="1" applyFont="1" applyFill="1" applyAlignment="1">
      <alignment vertical="center" wrapText="1"/>
    </xf>
    <xf numFmtId="167" fontId="0" fillId="0" borderId="0" xfId="0" applyFont="1" applyFill="1"/>
    <xf numFmtId="0" fontId="0" fillId="0" borderId="0" xfId="166" applyNumberFormat="1" applyFont="1" applyFill="1" applyAlignment="1">
      <alignment vertical="center"/>
    </xf>
    <xf numFmtId="167" fontId="33" fillId="0" borderId="0" xfId="0" applyFont="1" applyAlignment="1">
      <alignment horizontal="center" vertical="center" wrapText="1" readingOrder="1"/>
    </xf>
    <xf numFmtId="167" fontId="26" fillId="0" borderId="0" xfId="0" applyFont="1" applyFill="1" applyAlignment="1">
      <alignment horizontal="center" vertical="center"/>
    </xf>
    <xf numFmtId="170" fontId="25" fillId="27" borderId="0" xfId="166" applyNumberFormat="1" applyFont="1" applyFill="1" applyBorder="1" applyAlignment="1">
      <alignment horizontal="center" vertical="center" wrapText="1"/>
    </xf>
    <xf numFmtId="170" fontId="24" fillId="0" borderId="0" xfId="166" applyNumberFormat="1" applyFont="1" applyFill="1" applyBorder="1" applyAlignment="1">
      <alignment horizontal="center" vertical="center"/>
    </xf>
    <xf numFmtId="0" fontId="24" fillId="0" borderId="0" xfId="166" applyNumberFormat="1" applyFont="1" applyFill="1" applyBorder="1" applyAlignment="1">
      <alignment horizontal="center" vertical="center"/>
    </xf>
    <xf numFmtId="170" fontId="24" fillId="0" borderId="0" xfId="166" applyNumberFormat="1" applyFont="1" applyFill="1" applyBorder="1" applyAlignment="1">
      <alignment horizontal="left" vertical="center"/>
    </xf>
    <xf numFmtId="39" fontId="24" fillId="0" borderId="0" xfId="166" applyNumberFormat="1" applyFont="1" applyFill="1" applyBorder="1" applyAlignment="1">
      <alignment horizontal="center" vertical="center"/>
    </xf>
    <xf numFmtId="10" fontId="26" fillId="26" borderId="0" xfId="274" applyNumberFormat="1" applyFont="1" applyFill="1" applyBorder="1" applyAlignment="1">
      <alignment horizontal="center" vertical="center"/>
    </xf>
    <xf numFmtId="173" fontId="24" fillId="0" borderId="0" xfId="166" applyNumberFormat="1" applyFont="1" applyFill="1" applyBorder="1" applyAlignment="1">
      <alignment horizontal="center" vertical="center"/>
    </xf>
    <xf numFmtId="170" fontId="25" fillId="25" borderId="0" xfId="166" applyNumberFormat="1" applyFont="1" applyFill="1" applyBorder="1" applyAlignment="1">
      <alignment horizontal="center" vertical="center" wrapText="1"/>
    </xf>
    <xf numFmtId="10" fontId="26" fillId="0" borderId="0" xfId="274" applyNumberFormat="1" applyFont="1" applyFill="1" applyBorder="1" applyAlignment="1">
      <alignment horizontal="center"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30" fillId="0" borderId="0" xfId="0" applyNumberFormat="1" applyFont="1" applyFill="1" applyBorder="1" applyAlignment="1">
      <alignment vertical="center"/>
    </xf>
    <xf numFmtId="0" fontId="25" fillId="27" borderId="0" xfId="0" applyNumberFormat="1" applyFont="1" applyFill="1" applyBorder="1" applyAlignment="1">
      <alignment vertical="center"/>
    </xf>
    <xf numFmtId="164" fontId="25" fillId="27" borderId="0" xfId="0" applyNumberFormat="1" applyFont="1" applyFill="1" applyBorder="1" applyAlignment="1">
      <alignment vertical="center"/>
    </xf>
    <xf numFmtId="9" fontId="0" fillId="0" borderId="0" xfId="274" applyFont="1" applyFill="1" applyBorder="1" applyAlignment="1">
      <alignment vertical="center"/>
    </xf>
    <xf numFmtId="0" fontId="24" fillId="0" borderId="0" xfId="166" applyNumberFormat="1" applyFont="1" applyFill="1" applyAlignment="1">
      <alignment vertical="center"/>
    </xf>
    <xf numFmtId="43" fontId="0" fillId="0" borderId="0" xfId="0" applyNumberFormat="1" applyFont="1" applyFill="1" applyBorder="1" applyAlignment="1">
      <alignment horizontal="left" vertical="center"/>
    </xf>
    <xf numFmtId="164" fontId="24" fillId="0" borderId="0" xfId="166" applyFont="1" applyFill="1" applyAlignment="1">
      <alignment vertical="center"/>
    </xf>
    <xf numFmtId="43" fontId="30" fillId="0" borderId="0" xfId="0" applyNumberFormat="1" applyFont="1" applyFill="1" applyBorder="1" applyAlignment="1">
      <alignment horizontal="left" vertical="center"/>
    </xf>
    <xf numFmtId="43" fontId="30" fillId="0" borderId="0" xfId="0" applyNumberFormat="1" applyFont="1" applyFill="1" applyBorder="1" applyAlignment="1">
      <alignment vertical="center"/>
    </xf>
    <xf numFmtId="164" fontId="30" fillId="0" borderId="0" xfId="166" applyFont="1" applyFill="1" applyBorder="1" applyAlignment="1">
      <alignment vertical="center"/>
    </xf>
    <xf numFmtId="164" fontId="24" fillId="0" borderId="0" xfId="166" applyFont="1" applyFill="1"/>
    <xf numFmtId="164" fontId="26" fillId="0" borderId="0" xfId="166" applyFont="1" applyFill="1" applyBorder="1" applyAlignment="1">
      <alignment vertical="center"/>
    </xf>
    <xf numFmtId="0" fontId="25" fillId="27" borderId="0" xfId="166" applyNumberFormat="1" applyFont="1" applyFill="1" applyBorder="1"/>
    <xf numFmtId="0" fontId="25" fillId="27" borderId="0" xfId="166" applyNumberFormat="1" applyFont="1" applyFill="1" applyAlignment="1">
      <alignment vertical="center"/>
    </xf>
    <xf numFmtId="164" fontId="25" fillId="27" borderId="0" xfId="166" applyFont="1" applyFill="1" applyAlignment="1">
      <alignment vertical="center"/>
    </xf>
    <xf numFmtId="164" fontId="0" fillId="27" borderId="0" xfId="166" applyFont="1" applyFill="1" applyAlignment="1">
      <alignment vertical="center"/>
    </xf>
    <xf numFmtId="167" fontId="0" fillId="27" borderId="0" xfId="0" applyFont="1" applyFill="1"/>
    <xf numFmtId="172" fontId="26" fillId="0" borderId="0" xfId="0" applyNumberFormat="1" applyFont="1" applyFill="1" applyAlignment="1">
      <alignment vertical="center"/>
    </xf>
    <xf numFmtId="167" fontId="32" fillId="27" borderId="0" xfId="0" applyFont="1" applyFill="1" applyAlignment="1">
      <alignment horizontal="left" vertical="center" wrapText="1" readingOrder="1"/>
    </xf>
    <xf numFmtId="164" fontId="25" fillId="27" borderId="0" xfId="166" applyFont="1" applyFill="1" applyAlignment="1">
      <alignment horizontal="left" vertical="center"/>
    </xf>
    <xf numFmtId="164" fontId="34" fillId="0" borderId="0" xfId="166" applyFont="1" applyAlignment="1">
      <alignment horizontal="right" wrapText="1" readingOrder="1"/>
    </xf>
    <xf numFmtId="164" fontId="24" fillId="0" borderId="0" xfId="166" applyNumberFormat="1" applyFont="1" applyFill="1" applyAlignment="1">
      <alignment vertical="center" wrapText="1"/>
    </xf>
    <xf numFmtId="164" fontId="0" fillId="0" borderId="0" xfId="166" applyFont="1" applyFill="1" applyAlignment="1">
      <alignment vertical="center" wrapText="1"/>
    </xf>
    <xf numFmtId="164" fontId="25" fillId="24" borderId="0" xfId="166" applyFont="1" applyFill="1" applyAlignment="1">
      <alignment horizontal="right" vertical="center" wrapText="1"/>
    </xf>
    <xf numFmtId="164" fontId="24" fillId="0" borderId="0" xfId="166" applyFont="1" applyAlignment="1">
      <alignment horizontal="right" vertical="center" wrapText="1"/>
    </xf>
    <xf numFmtId="168" fontId="26" fillId="0" borderId="0" xfId="0" applyNumberFormat="1" applyFont="1" applyAlignment="1">
      <alignment horizontal="center" vertical="center" wrapText="1"/>
    </xf>
    <xf numFmtId="164" fontId="32" fillId="27" borderId="0" xfId="166" applyFont="1" applyFill="1" applyAlignment="1">
      <alignment horizontal="center" vertical="center" wrapText="1"/>
    </xf>
    <xf numFmtId="168" fontId="26" fillId="0" borderId="0" xfId="0" applyNumberFormat="1" applyFont="1" applyFill="1" applyAlignment="1">
      <alignment vertical="center"/>
    </xf>
    <xf numFmtId="168" fontId="26" fillId="0" borderId="0" xfId="0" applyNumberFormat="1" applyFont="1" applyFill="1" applyAlignment="1">
      <alignment vertical="center" wrapText="1"/>
    </xf>
    <xf numFmtId="167" fontId="0" fillId="0" borderId="0" xfId="0" applyFill="1"/>
    <xf numFmtId="168" fontId="0" fillId="0" borderId="0" xfId="0" applyNumberFormat="1" applyFont="1" applyFill="1" applyAlignment="1">
      <alignment vertical="center"/>
    </xf>
    <xf numFmtId="2" fontId="0" fillId="0" borderId="0" xfId="166" applyNumberFormat="1" applyFont="1" applyAlignment="1">
      <alignment vertical="center" wrapText="1"/>
    </xf>
    <xf numFmtId="164" fontId="32" fillId="27" borderId="0" xfId="166" applyFont="1" applyFill="1" applyAlignment="1">
      <alignment horizontal="center" vertical="center" wrapText="1"/>
    </xf>
    <xf numFmtId="167" fontId="0" fillId="0" borderId="0" xfId="0" applyFont="1" applyFill="1" applyAlignment="1">
      <alignment horizontal="left" vertical="center"/>
    </xf>
    <xf numFmtId="164" fontId="24" fillId="0" borderId="0" xfId="166" applyFont="1" applyFill="1" applyAlignment="1">
      <alignment horizontal="center" vertical="center" wrapText="1"/>
    </xf>
    <xf numFmtId="167" fontId="32" fillId="27" borderId="0" xfId="0" applyFont="1" applyFill="1" applyAlignment="1">
      <alignment horizontal="left" vertical="center" wrapText="1"/>
    </xf>
    <xf numFmtId="167" fontId="26" fillId="0" borderId="0" xfId="0" applyFont="1" applyFill="1" applyAlignment="1">
      <alignment horizontal="center" vertical="center"/>
    </xf>
    <xf numFmtId="164" fontId="26" fillId="0" borderId="0" xfId="166" applyFont="1" applyFill="1" applyAlignment="1">
      <alignment horizontal="center" vertical="center"/>
    </xf>
    <xf numFmtId="168" fontId="26" fillId="0" borderId="0" xfId="0" applyNumberFormat="1" applyFont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168" fontId="26" fillId="0" borderId="0" xfId="0" applyNumberFormat="1" applyFont="1" applyAlignment="1">
      <alignment horizontal="center"/>
    </xf>
    <xf numFmtId="168" fontId="26" fillId="0" borderId="0" xfId="0" applyNumberFormat="1" applyFont="1" applyAlignment="1">
      <alignment horizontal="center" vertical="center" wrapText="1"/>
    </xf>
    <xf numFmtId="164" fontId="32" fillId="27" borderId="0" xfId="166" applyFont="1" applyFill="1" applyAlignment="1">
      <alignment horizontal="center" vertical="center" wrapText="1"/>
    </xf>
    <xf numFmtId="164" fontId="31" fillId="0" borderId="0" xfId="166" applyFont="1" applyFill="1" applyBorder="1" applyAlignment="1">
      <alignment horizontal="center" vertical="center"/>
    </xf>
    <xf numFmtId="164" fontId="31" fillId="0" borderId="0" xfId="166" applyFont="1" applyFill="1" applyBorder="1" applyAlignment="1">
      <alignment horizontal="center" vertical="center" wrapText="1"/>
    </xf>
    <xf numFmtId="167" fontId="32" fillId="27" borderId="0" xfId="0" applyFont="1" applyFill="1" applyAlignment="1">
      <alignment horizontal="left" vertical="center" wrapText="1" readingOrder="1"/>
    </xf>
    <xf numFmtId="167" fontId="26" fillId="0" borderId="0" xfId="0" applyFont="1" applyAlignment="1">
      <alignment horizontal="center" vertical="center" wrapText="1"/>
    </xf>
    <xf numFmtId="167" fontId="26" fillId="0" borderId="0" xfId="0" applyFont="1" applyAlignment="1">
      <alignment horizontal="center" vertical="center"/>
    </xf>
    <xf numFmtId="164" fontId="26" fillId="0" borderId="0" xfId="166" applyFont="1" applyAlignment="1">
      <alignment horizontal="center" vertical="center" wrapText="1"/>
    </xf>
  </cellXfs>
  <cellStyles count="317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2 2" xfId="6"/>
    <cellStyle name="20% - Énfasis2 3" xfId="7"/>
    <cellStyle name="20% - Énfasis2 4" xfId="8"/>
    <cellStyle name="20% - Énfasis2 5" xfId="9"/>
    <cellStyle name="20% - Énfasis2 6" xfId="10"/>
    <cellStyle name="20% - Énfasis3 2" xfId="11"/>
    <cellStyle name="20% - Énfasis3 3" xfId="12"/>
    <cellStyle name="20% - Énfasis3 4" xfId="13"/>
    <cellStyle name="20% - Énfasis3 5" xfId="14"/>
    <cellStyle name="20% - Énfasis3 6" xfId="15"/>
    <cellStyle name="20% - Énfasis4 2" xfId="16"/>
    <cellStyle name="20% - Énfasis4 3" xfId="17"/>
    <cellStyle name="20% - Énfasis4 4" xfId="18"/>
    <cellStyle name="20% - Énfasis4 5" xfId="19"/>
    <cellStyle name="20% - Énfasis4 6" xfId="20"/>
    <cellStyle name="20% - Énfasis5 2" xfId="21"/>
    <cellStyle name="20% - Énfasis5 3" xfId="22"/>
    <cellStyle name="20% - Énfasis5 4" xfId="23"/>
    <cellStyle name="20% - Énfasis5 5" xfId="24"/>
    <cellStyle name="20% - Énfasis5 6" xfId="25"/>
    <cellStyle name="20% - Énfasis6 2" xfId="26"/>
    <cellStyle name="20% - Énfasis6 3" xfId="27"/>
    <cellStyle name="20% - Énfasis6 4" xfId="28"/>
    <cellStyle name="20% - Énfasis6 5" xfId="29"/>
    <cellStyle name="20% - Énfasis6 6" xfId="30"/>
    <cellStyle name="40% - Énfasis1 2" xfId="31"/>
    <cellStyle name="40% - Énfasis1 3" xfId="32"/>
    <cellStyle name="40% - Énfasis1 4" xfId="33"/>
    <cellStyle name="40% - Énfasis1 5" xfId="34"/>
    <cellStyle name="40% - Énfasis1 6" xfId="35"/>
    <cellStyle name="40% - Énfasis2 2" xfId="36"/>
    <cellStyle name="40% - Énfasis2 3" xfId="37"/>
    <cellStyle name="40% - Énfasis2 4" xfId="38"/>
    <cellStyle name="40% - Énfasis2 5" xfId="39"/>
    <cellStyle name="40% - Énfasis2 6" xfId="40"/>
    <cellStyle name="40% - Énfasis3 2" xfId="41"/>
    <cellStyle name="40% - Énfasis3 3" xfId="42"/>
    <cellStyle name="40% - Énfasis3 4" xfId="43"/>
    <cellStyle name="40% - Énfasis3 5" xfId="44"/>
    <cellStyle name="40% - Énfasis3 6" xfId="45"/>
    <cellStyle name="40% - Énfasis4 2" xfId="46"/>
    <cellStyle name="40% - Énfasis4 3" xfId="47"/>
    <cellStyle name="40% - Énfasis4 4" xfId="48"/>
    <cellStyle name="40% - Énfasis4 5" xfId="49"/>
    <cellStyle name="40% - Énfasis4 6" xfId="50"/>
    <cellStyle name="40% - Énfasis5 2" xfId="51"/>
    <cellStyle name="40% - Énfasis5 3" xfId="52"/>
    <cellStyle name="40% - Énfasis5 4" xfId="53"/>
    <cellStyle name="40% - Énfasis5 5" xfId="54"/>
    <cellStyle name="40% - Énfasis5 6" xfId="55"/>
    <cellStyle name="40% - Énfasis6 2" xfId="56"/>
    <cellStyle name="40% - Énfasis6 3" xfId="57"/>
    <cellStyle name="40% - Énfasis6 4" xfId="58"/>
    <cellStyle name="40% - Énfasis6 5" xfId="59"/>
    <cellStyle name="40% - Énfasis6 6" xfId="60"/>
    <cellStyle name="60% - Énfasis1 2" xfId="61"/>
    <cellStyle name="60% - Énfasis1 3" xfId="62"/>
    <cellStyle name="60% - Énfasis1 4" xfId="63"/>
    <cellStyle name="60% - Énfasis1 5" xfId="64"/>
    <cellStyle name="60% - Énfasis1 6" xfId="65"/>
    <cellStyle name="60% - Énfasis2 2" xfId="66"/>
    <cellStyle name="60% - Énfasis2 3" xfId="67"/>
    <cellStyle name="60% - Énfasis2 4" xfId="68"/>
    <cellStyle name="60% - Énfasis2 5" xfId="69"/>
    <cellStyle name="60% - Énfasis2 6" xfId="70"/>
    <cellStyle name="60% - Énfasis3 2" xfId="71"/>
    <cellStyle name="60% - Énfasis3 3" xfId="72"/>
    <cellStyle name="60% - Énfasis3 4" xfId="73"/>
    <cellStyle name="60% - Énfasis3 5" xfId="74"/>
    <cellStyle name="60% - Énfasis3 6" xfId="75"/>
    <cellStyle name="60% - Énfasis4 2" xfId="76"/>
    <cellStyle name="60% - Énfasis4 3" xfId="77"/>
    <cellStyle name="60% - Énfasis4 4" xfId="78"/>
    <cellStyle name="60% - Énfasis4 5" xfId="79"/>
    <cellStyle name="60% - Énfasis4 6" xfId="80"/>
    <cellStyle name="60% - Énfasis5 2" xfId="81"/>
    <cellStyle name="60% - Énfasis5 3" xfId="82"/>
    <cellStyle name="60% - Énfasis5 4" xfId="83"/>
    <cellStyle name="60% - Énfasis5 5" xfId="84"/>
    <cellStyle name="60% - Énfasis5 6" xfId="85"/>
    <cellStyle name="60% - Énfasis6 2" xfId="86"/>
    <cellStyle name="60% - Énfasis6 3" xfId="87"/>
    <cellStyle name="60% - Énfasis6 4" xfId="88"/>
    <cellStyle name="60% - Énfasis6 5" xfId="89"/>
    <cellStyle name="60% - Énfasis6 6" xfId="90"/>
    <cellStyle name="Buena 2" xfId="91"/>
    <cellStyle name="Buena 3" xfId="92"/>
    <cellStyle name="Buena 4" xfId="93"/>
    <cellStyle name="Buena 5" xfId="94"/>
    <cellStyle name="Buena 6" xfId="95"/>
    <cellStyle name="Cálculo 2" xfId="96"/>
    <cellStyle name="Cálculo 3" xfId="97"/>
    <cellStyle name="Cálculo 4" xfId="98"/>
    <cellStyle name="Cálculo 5" xfId="99"/>
    <cellStyle name="Cálculo 6" xfId="100"/>
    <cellStyle name="Celda de comprobación 2" xfId="101"/>
    <cellStyle name="Celda de comprobación 3" xfId="102"/>
    <cellStyle name="Celda de comprobación 4" xfId="103"/>
    <cellStyle name="Celda de comprobación 5" xfId="104"/>
    <cellStyle name="Celda de comprobación 6" xfId="105"/>
    <cellStyle name="Celda vinculada 2" xfId="106"/>
    <cellStyle name="Celda vinculada 3" xfId="107"/>
    <cellStyle name="Celda vinculada 4" xfId="108"/>
    <cellStyle name="Celda vinculada 5" xfId="109"/>
    <cellStyle name="Celda vinculada 6" xfId="110"/>
    <cellStyle name="Encabezado 4 2" xfId="111"/>
    <cellStyle name="Encabezado 4 3" xfId="112"/>
    <cellStyle name="Encabezado 4 4" xfId="113"/>
    <cellStyle name="Encabezado 4 5" xfId="114"/>
    <cellStyle name="Encabezado 4 6" xfId="115"/>
    <cellStyle name="Énfasis1 2" xfId="116"/>
    <cellStyle name="Énfasis1 3" xfId="117"/>
    <cellStyle name="Énfasis1 4" xfId="118"/>
    <cellStyle name="Énfasis1 5" xfId="119"/>
    <cellStyle name="Énfasis1 6" xfId="120"/>
    <cellStyle name="Énfasis2 2" xfId="121"/>
    <cellStyle name="Énfasis2 3" xfId="122"/>
    <cellStyle name="Énfasis2 4" xfId="123"/>
    <cellStyle name="Énfasis2 5" xfId="124"/>
    <cellStyle name="Énfasis2 6" xfId="125"/>
    <cellStyle name="Énfasis3 2" xfId="126"/>
    <cellStyle name="Énfasis3 3" xfId="127"/>
    <cellStyle name="Énfasis3 4" xfId="128"/>
    <cellStyle name="Énfasis3 5" xfId="129"/>
    <cellStyle name="Énfasis3 6" xfId="130"/>
    <cellStyle name="Énfasis4 2" xfId="131"/>
    <cellStyle name="Énfasis4 3" xfId="132"/>
    <cellStyle name="Énfasis4 4" xfId="133"/>
    <cellStyle name="Énfasis4 5" xfId="134"/>
    <cellStyle name="Énfasis4 6" xfId="135"/>
    <cellStyle name="Énfasis5 2" xfId="136"/>
    <cellStyle name="Énfasis5 3" xfId="137"/>
    <cellStyle name="Énfasis5 4" xfId="138"/>
    <cellStyle name="Énfasis5 5" xfId="139"/>
    <cellStyle name="Énfasis5 6" xfId="140"/>
    <cellStyle name="Énfasis6 2" xfId="141"/>
    <cellStyle name="Énfasis6 3" xfId="142"/>
    <cellStyle name="Énfasis6 4" xfId="143"/>
    <cellStyle name="Énfasis6 5" xfId="144"/>
    <cellStyle name="Énfasis6 6" xfId="145"/>
    <cellStyle name="Entrada 2" xfId="146"/>
    <cellStyle name="Entrada 3" xfId="147"/>
    <cellStyle name="Entrada 4" xfId="148"/>
    <cellStyle name="Entrada 5" xfId="149"/>
    <cellStyle name="Entrada 6" xfId="150"/>
    <cellStyle name="Euro" xfId="151"/>
    <cellStyle name="Euro 10" xfId="152"/>
    <cellStyle name="Euro 2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Incorrecto 2" xfId="161"/>
    <cellStyle name="Incorrecto 3" xfId="162"/>
    <cellStyle name="Incorrecto 4" xfId="163"/>
    <cellStyle name="Incorrecto 5" xfId="164"/>
    <cellStyle name="Incorrecto 6" xfId="165"/>
    <cellStyle name="Millares" xfId="166" builtinId="3"/>
    <cellStyle name="Millares [0] 2" xfId="167"/>
    <cellStyle name="Millares [0] 4" xfId="168"/>
    <cellStyle name="Millares 10" xfId="169"/>
    <cellStyle name="Millares 12" xfId="170"/>
    <cellStyle name="Millares 13" xfId="171"/>
    <cellStyle name="Millares 15" xfId="172"/>
    <cellStyle name="Millares 15 2" xfId="173"/>
    <cellStyle name="Millares 2" xfId="174"/>
    <cellStyle name="Millares 2 10" xfId="175"/>
    <cellStyle name="Millares 2 10 2" xfId="176"/>
    <cellStyle name="Millares 2 11" xfId="177"/>
    <cellStyle name="Millares 2 11 2" xfId="178"/>
    <cellStyle name="Millares 2 12" xfId="179"/>
    <cellStyle name="Millares 2 12 2" xfId="180"/>
    <cellStyle name="Millares 2 13" xfId="181"/>
    <cellStyle name="Millares 2 13 2" xfId="182"/>
    <cellStyle name="Millares 2 14" xfId="183"/>
    <cellStyle name="Millares 2 14 2" xfId="184"/>
    <cellStyle name="Millares 2 15" xfId="185"/>
    <cellStyle name="Millares 2 16" xfId="186"/>
    <cellStyle name="Millares 2 17" xfId="187"/>
    <cellStyle name="Millares 2 18" xfId="188"/>
    <cellStyle name="Millares 2 19" xfId="189"/>
    <cellStyle name="Millares 2 2" xfId="190"/>
    <cellStyle name="Millares 2 2 10" xfId="191"/>
    <cellStyle name="Millares 2 2 2" xfId="192"/>
    <cellStyle name="Millares 2 2 3" xfId="193"/>
    <cellStyle name="Millares 2 2 4" xfId="194"/>
    <cellStyle name="Millares 2 2 5" xfId="195"/>
    <cellStyle name="Millares 2 2 6" xfId="196"/>
    <cellStyle name="Millares 2 2 7" xfId="197"/>
    <cellStyle name="Millares 2 2 8" xfId="198"/>
    <cellStyle name="Millares 2 2 9" xfId="199"/>
    <cellStyle name="Millares 2 20" xfId="200"/>
    <cellStyle name="Millares 2 21" xfId="201"/>
    <cellStyle name="Millares 2 22" xfId="202"/>
    <cellStyle name="Millares 2 23" xfId="203"/>
    <cellStyle name="Millares 2 24" xfId="204"/>
    <cellStyle name="Millares 2 25" xfId="205"/>
    <cellStyle name="Millares 2 26" xfId="206"/>
    <cellStyle name="Millares 2 27" xfId="207"/>
    <cellStyle name="Millares 2 28" xfId="208"/>
    <cellStyle name="Millares 2 29" xfId="209"/>
    <cellStyle name="Millares 2 3" xfId="210"/>
    <cellStyle name="Millares 2 3 2" xfId="211"/>
    <cellStyle name="Millares 2 30" xfId="212"/>
    <cellStyle name="Millares 2 31" xfId="213"/>
    <cellStyle name="Millares 2 32" xfId="214"/>
    <cellStyle name="Millares 2 33" xfId="215"/>
    <cellStyle name="Millares 2 34" xfId="216"/>
    <cellStyle name="Millares 2 35" xfId="217"/>
    <cellStyle name="Millares 2 36" xfId="218"/>
    <cellStyle name="Millares 2 37" xfId="219"/>
    <cellStyle name="Millares 2 38" xfId="220"/>
    <cellStyle name="Millares 2 39" xfId="221"/>
    <cellStyle name="Millares 2 4" xfId="222"/>
    <cellStyle name="Millares 2 4 2" xfId="223"/>
    <cellStyle name="Millares 2 40" xfId="224"/>
    <cellStyle name="Millares 2 41" xfId="225"/>
    <cellStyle name="Millares 2 42" xfId="226"/>
    <cellStyle name="Millares 2 43" xfId="227"/>
    <cellStyle name="Millares 2 44" xfId="228"/>
    <cellStyle name="Millares 2 45" xfId="229"/>
    <cellStyle name="Millares 2 5" xfId="230"/>
    <cellStyle name="Millares 2 5 2" xfId="231"/>
    <cellStyle name="Millares 2 6" xfId="232"/>
    <cellStyle name="Millares 2 6 2" xfId="233"/>
    <cellStyle name="Millares 2 7" xfId="234"/>
    <cellStyle name="Millares 2 7 2" xfId="235"/>
    <cellStyle name="Millares 2 8" xfId="236"/>
    <cellStyle name="Millares 2 8 2" xfId="237"/>
    <cellStyle name="Millares 2 9" xfId="238"/>
    <cellStyle name="Millares 2 9 2" xfId="239"/>
    <cellStyle name="Millares 20" xfId="240"/>
    <cellStyle name="Millares 22" xfId="241"/>
    <cellStyle name="Millares 23" xfId="242"/>
    <cellStyle name="Millares 3" xfId="243"/>
    <cellStyle name="Millares 3 2" xfId="244"/>
    <cellStyle name="Millares 30" xfId="245"/>
    <cellStyle name="Millares 31" xfId="246"/>
    <cellStyle name="Millares 34" xfId="247"/>
    <cellStyle name="Millares 38" xfId="248"/>
    <cellStyle name="Millares 4" xfId="249"/>
    <cellStyle name="Millares 5" xfId="250"/>
    <cellStyle name="Neutral 2" xfId="251"/>
    <cellStyle name="Neutral 3" xfId="252"/>
    <cellStyle name="Neutral 4" xfId="253"/>
    <cellStyle name="Neutral 5" xfId="254"/>
    <cellStyle name="Neutral 6" xfId="255"/>
    <cellStyle name="Normal" xfId="0" builtinId="0"/>
    <cellStyle name="Normal 2" xfId="256"/>
    <cellStyle name="Normal 2 2" xfId="257"/>
    <cellStyle name="Normal 2 3" xfId="258"/>
    <cellStyle name="Normal 2 4" xfId="259"/>
    <cellStyle name="Normal 2 5" xfId="260"/>
    <cellStyle name="Normal 3" xfId="261"/>
    <cellStyle name="Normal 3 2" xfId="262"/>
    <cellStyle name="Normal 4" xfId="263"/>
    <cellStyle name="Normal 5" xfId="264"/>
    <cellStyle name="Normal 6" xfId="265"/>
    <cellStyle name="Normal 7" xfId="266"/>
    <cellStyle name="Normal 7 2" xfId="267"/>
    <cellStyle name="Normal 8" xfId="268"/>
    <cellStyle name="Notas 2" xfId="269"/>
    <cellStyle name="Notas 3" xfId="270"/>
    <cellStyle name="Notas 4" xfId="271"/>
    <cellStyle name="Notas 5" xfId="272"/>
    <cellStyle name="Notas 6" xfId="273"/>
    <cellStyle name="Porcentaje" xfId="274" builtinId="5"/>
    <cellStyle name="Porcentaje 2" xfId="275"/>
    <cellStyle name="Porcentual 2" xfId="276"/>
    <cellStyle name="Salida 2" xfId="277"/>
    <cellStyle name="Salida 3" xfId="278"/>
    <cellStyle name="Salida 4" xfId="279"/>
    <cellStyle name="Salida 5" xfId="280"/>
    <cellStyle name="Salida 6" xfId="281"/>
    <cellStyle name="Texto de advertencia 2" xfId="282"/>
    <cellStyle name="Texto de advertencia 3" xfId="283"/>
    <cellStyle name="Texto de advertencia 4" xfId="284"/>
    <cellStyle name="Texto de advertencia 5" xfId="285"/>
    <cellStyle name="Texto de advertencia 6" xfId="286"/>
    <cellStyle name="Texto explicativo 2" xfId="287"/>
    <cellStyle name="Texto explicativo 3" xfId="288"/>
    <cellStyle name="Texto explicativo 4" xfId="289"/>
    <cellStyle name="Texto explicativo 5" xfId="290"/>
    <cellStyle name="Texto explicativo 6" xfId="291"/>
    <cellStyle name="Título 1 2" xfId="292"/>
    <cellStyle name="Título 1 3" xfId="293"/>
    <cellStyle name="Título 1 4" xfId="294"/>
    <cellStyle name="Título 1 5" xfId="295"/>
    <cellStyle name="Título 1 6" xfId="296"/>
    <cellStyle name="Título 2 2" xfId="297"/>
    <cellStyle name="Título 2 3" xfId="298"/>
    <cellStyle name="Título 2 4" xfId="299"/>
    <cellStyle name="Título 2 5" xfId="300"/>
    <cellStyle name="Título 2 6" xfId="301"/>
    <cellStyle name="Título 3 2" xfId="302"/>
    <cellStyle name="Título 3 3" xfId="303"/>
    <cellStyle name="Título 3 4" xfId="304"/>
    <cellStyle name="Título 3 5" xfId="305"/>
    <cellStyle name="Título 3 6" xfId="306"/>
    <cellStyle name="Título 4" xfId="307"/>
    <cellStyle name="Título 5" xfId="308"/>
    <cellStyle name="Título 6" xfId="309"/>
    <cellStyle name="Título 7" xfId="310"/>
    <cellStyle name="Título 8" xfId="311"/>
    <cellStyle name="Total 2" xfId="312"/>
    <cellStyle name="Total 3" xfId="313"/>
    <cellStyle name="Total 4" xfId="314"/>
    <cellStyle name="Total 5" xfId="315"/>
    <cellStyle name="Total 6" xfId="316"/>
  </cellStyles>
  <dxfs count="0"/>
  <tableStyles count="0" defaultTableStyle="TableStyleMedium9" defaultPivotStyle="PivotStyleLight16"/>
  <colors>
    <mruColors>
      <color rgb="FF409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COMPARACIÓN</a:t>
            </a:r>
            <a:r>
              <a:rPr lang="es-EC" b="1" baseline="0"/>
              <a:t> DEL CÁLCULO DE LA </a:t>
            </a:r>
            <a:r>
              <a:rPr lang="es-EC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RELACIÓN</a:t>
            </a:r>
            <a:r>
              <a:rPr lang="es-EC" sz="1800" b="1" i="0">
                <a:effectLst/>
              </a:rPr>
              <a:t> </a:t>
            </a:r>
            <a:r>
              <a:rPr lang="es-EC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DEUDA/PIB</a:t>
            </a:r>
            <a:r>
              <a:rPr lang="es-EC" b="1" baseline="0"/>
              <a:t>   </a:t>
            </a:r>
            <a:endParaRPr lang="es-EC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'SALDOS DEUDA TOTAL MENSUAL 2019'!$E$91</c:f>
              <c:strCache>
                <c:ptCount val="1"/>
                <c:pt idx="0">
                  <c:v>RELACIÓN DEUDA/PIB (ANTERIOR)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'SALDOS DEUDA TOTAL MENSUAL 2019'!$C$92:$C$95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'SALDOS DEUDA TOTAL MENSUAL 2019'!$E$92:$E$95</c:f>
              <c:numCache>
                <c:formatCode>0.00%</c:formatCode>
                <c:ptCount val="4"/>
                <c:pt idx="0">
                  <c:v>0.46001226241666993</c:v>
                </c:pt>
                <c:pt idx="1">
                  <c:v>0.45903403431820894</c:v>
                </c:pt>
                <c:pt idx="2">
                  <c:v>0.46381199667507772</c:v>
                </c:pt>
                <c:pt idx="3">
                  <c:v>0.46066178920037376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1-426D-9823-AF111E263F2B}"/>
            </c:ext>
          </c:extLst>
        </c:ser>
        <c:ser>
          <c:idx val="2"/>
          <c:order val="1"/>
          <c:tx>
            <c:strRef>
              <c:f>'SALDOS DEUDA TOTAL MENSUAL 2019'!$F$91</c:f>
              <c:strCache>
                <c:ptCount val="1"/>
                <c:pt idx="0">
                  <c:v>RELACIÓN DEUDA/PIB (NUEVA)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'SALDOS DEUDA TOTAL MENSUAL 2019'!$C$92:$C$95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'SALDOS DEUDA TOTAL MENSUAL 2019'!$F$92:$F$95</c:f>
              <c:numCache>
                <c:formatCode>0.00%</c:formatCode>
                <c:ptCount val="4"/>
                <c:pt idx="0">
                  <c:v>0.49345798272983504</c:v>
                </c:pt>
                <c:pt idx="1">
                  <c:v>0.48911504064795208</c:v>
                </c:pt>
                <c:pt idx="2">
                  <c:v>0.4954378677422559</c:v>
                </c:pt>
                <c:pt idx="3">
                  <c:v>0.49166216338170632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1-426D-9823-AF111E263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00944"/>
        <c:axId val="34801504"/>
      </c:lineChart>
      <c:catAx>
        <c:axId val="3480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4801504"/>
        <c:crosses val="autoZero"/>
        <c:auto val="1"/>
        <c:lblAlgn val="ctr"/>
        <c:lblOffset val="100"/>
        <c:noMultiLvlLbl val="0"/>
      </c:catAx>
      <c:valAx>
        <c:axId val="3480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4800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7818556677308749E-2"/>
          <c:y val="0.89313521599110623"/>
          <c:w val="0.89815723846075557"/>
          <c:h val="7.5864767381483927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'[1]CUADRO POR MONEDA Y PAIS'!$S$6</c:f>
              <c:strCache>
                <c:ptCount val="1"/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'[1]CUADRO POR MONEDA Y PAIS'!$Q$13:$Q$18</c:f>
              <c:numCache>
                <c:formatCode>General</c:formatCode>
                <c:ptCount val="6"/>
              </c:numCache>
            </c:numRef>
          </c:cat>
          <c:val>
            <c:numRef>
              <c:f>'[1]CUADRO POR MONEDA Y PAIS'!$S$13:$S$18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50E3-45AB-8BFF-710F0C6DF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4576"/>
        <c:axId val="168975136"/>
      </c:barChart>
      <c:catAx>
        <c:axId val="16897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5136"/>
        <c:crosses val="autoZero"/>
        <c:auto val="1"/>
        <c:lblAlgn val="ctr"/>
        <c:lblOffset val="100"/>
        <c:noMultiLvlLbl val="0"/>
      </c:catAx>
      <c:valAx>
        <c:axId val="1689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'[1]CUADRO POR MONEDA Y PAIS'!$S$6</c:f>
              <c:strCache>
                <c:ptCount val="1"/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'[1]CUADRO POR MONEDA Y PAIS'!$Q$19:$Q$22</c:f>
              <c:numCache>
                <c:formatCode>General</c:formatCode>
                <c:ptCount val="4"/>
              </c:numCache>
            </c:numRef>
          </c:cat>
          <c:val>
            <c:numRef>
              <c:f>'[1]CUADRO POR MONEDA Y PAIS'!$S$19:$S$22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B57-4A84-95C4-BF5FDF5E2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7376"/>
        <c:axId val="168977936"/>
      </c:barChart>
      <c:catAx>
        <c:axId val="1689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936"/>
        <c:crosses val="autoZero"/>
        <c:auto val="1"/>
        <c:lblAlgn val="ctr"/>
        <c:lblOffset val="100"/>
        <c:noMultiLvlLbl val="0"/>
      </c:catAx>
      <c:valAx>
        <c:axId val="16897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'SALDOS POR PAIS'!$H$46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F596-4039-B096-C230588BBB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596-4039-B096-C230588BBBF1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96-4039-B096-C230588BBBF1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96-4039-B096-C230588BBBF1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('SALDOS POR PAIS'!$G$47,'SALDOS POR PAIS'!$G$60)</c:f>
              <c:numCache>
                <c:formatCode>_(* #,##0.00_);_(* \(#,##0.00\);_(* "-"??_);_(@_)</c:formatCode>
                <c:ptCount val="2"/>
              </c:numCache>
            </c:numRef>
          </c:cat>
          <c:val>
            <c:numRef>
              <c:f>('SALDOS POR PAIS'!$H$47,'SALDOS POR PAIS'!$H$60)</c:f>
              <c:numCache>
                <c:formatCode>_(* #,##0.00_);_(* \(#,##0.00\);_(* "-"??_);_(@_)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F596-4039-B096-C230588BBBF1}"/>
            </c:ext>
          </c:extLst>
        </c:ser>
        <c:ser>
          <c:idx val="1"/>
          <c:order val="1"/>
          <c:tx>
            <c:strRef>
              <c:f>'SALDOS POR PAIS'!$I$46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596-4039-B096-C230588BBB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F596-4039-B096-C230588BBBF1}"/>
              </c:ext>
            </c:extLst>
          </c:dPt>
          <c:cat>
            <c:numRef>
              <c:f>('SALDOS POR PAIS'!$G$47,'SALDOS POR PAIS'!$G$60)</c:f>
              <c:numCache>
                <c:formatCode>_(* #,##0.00_);_(* \(#,##0.00\);_(* "-"??_);_(@_)</c:formatCode>
                <c:ptCount val="2"/>
              </c:numCache>
            </c:numRef>
          </c:cat>
          <c:val>
            <c:numRef>
              <c:f>('SALDOS POR PAIS'!$I$47,'SALDOS POR PAIS'!$I$60)</c:f>
              <c:numCache>
                <c:formatCode>_(* #,##0.00_);_(* \(#,##0.00\);_(* "-"??_);_(@_)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F596-4039-B096-C230588BB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strRef>
              <c:f>'SALDOS POR PAIS'!$N$46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0-73F1-4CE3-B2F7-CA98F97349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73F1-4CE3-B2F7-CA98F97349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73F1-4CE3-B2F7-CA98F97349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73F1-4CE3-B2F7-CA98F97349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73F1-4CE3-B2F7-CA98F973494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73F1-4CE3-B2F7-CA98F973494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73F1-4CE3-B2F7-CA98F973494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73F1-4CE3-B2F7-CA98F973494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73F1-4CE3-B2F7-CA98F973494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73F1-4CE3-B2F7-CA98F973494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73F1-4CE3-B2F7-CA98F973494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73F1-4CE3-B2F7-CA98F9734948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3F1-4CE3-B2F7-CA98F9734948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F1-4CE3-B2F7-CA98F9734948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F1-4CE3-B2F7-CA98F9734948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F1-4CE3-B2F7-CA98F9734948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F1-4CE3-B2F7-CA98F9734948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F1-4CE3-B2F7-CA98F9734948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F1-4CE3-B2F7-CA98F9734948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F1-4CE3-B2F7-CA98F9734948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3F1-4CE3-B2F7-CA98F9734948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F1-4CE3-B2F7-CA98F9734948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3F1-4CE3-B2F7-CA98F9734948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F1-4CE3-B2F7-CA98F9734948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'SALDOS POR PAIS'!$L$47:$L$58</c:f>
              <c:numCache>
                <c:formatCode>_ [$€-2]\ * #,##0.000000_ ;_ [$€-2]\ * \-#,##0.000000_ ;_ [$€-2]\ * "-"??_ </c:formatCode>
                <c:ptCount val="12"/>
              </c:numCache>
            </c:numRef>
          </c:cat>
          <c:val>
            <c:numRef>
              <c:f>'SALDOS POR PAIS'!$N$47:$N$58</c:f>
              <c:numCache>
                <c:formatCode>_ [$€-2]\ * #,##0.000000_ ;_ [$€-2]\ * \-#,##0.000000_ ;_ [$€-2]\ * "-"??_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C-73F1-4CE3-B2F7-CA98F9734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'SALDOS POR PAIS'!$S$6</c:f>
              <c:strCache>
                <c:ptCount val="1"/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'SALDOS POR PAIS'!$Q$7:$Q$12</c:f>
              <c:numCache>
                <c:formatCode>_ [$€-2]\ * #,##0.000000_ ;_ [$€-2]\ * \-#,##0.000000_ ;_ [$€-2]\ * "-"??_ </c:formatCode>
                <c:ptCount val="6"/>
              </c:numCache>
            </c:numRef>
          </c:cat>
          <c:val>
            <c:numRef>
              <c:f>'SALDOS POR PAIS'!$S$7:$S$12</c:f>
              <c:numCache>
                <c:formatCode>_ [$€-2]\ * #,##0.000000_ ;_ [$€-2]\ * \-#,##0.000000_ ;_ [$€-2]\ * "-"??_ 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6D8F-4A73-8ACA-03A73FA7F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2760544"/>
        <c:axId val="162761104"/>
      </c:barChart>
      <c:catAx>
        <c:axId val="162760544"/>
        <c:scaling>
          <c:orientation val="minMax"/>
        </c:scaling>
        <c:delete val="0"/>
        <c:axPos val="b"/>
        <c:numFmt formatCode="_ [$€-2]\ * #,##0.000000_ ;_ [$€-2]\ * \-#,##0.000000_ ;_ [$€-2]\ * &quot;-&quot;??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1104"/>
        <c:crosses val="autoZero"/>
        <c:auto val="1"/>
        <c:lblAlgn val="ctr"/>
        <c:lblOffset val="100"/>
        <c:noMultiLvlLbl val="0"/>
      </c:catAx>
      <c:valAx>
        <c:axId val="16276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[$€-2]\ * #,##0.000000_ ;_ [$€-2]\ * \-#,##0.000000_ ;_ [$€-2]\ * &quot;-&quot;??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'SALDOS POR PAIS'!$S$6</c:f>
              <c:strCache>
                <c:ptCount val="1"/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'SALDOS POR PAIS'!$Q$13:$Q$18</c:f>
              <c:numCache>
                <c:formatCode>_ [$€-2]\ * #,##0.000000_ ;_ [$€-2]\ * \-#,##0.000000_ ;_ [$€-2]\ * "-"??_ </c:formatCode>
                <c:ptCount val="6"/>
              </c:numCache>
            </c:numRef>
          </c:cat>
          <c:val>
            <c:numRef>
              <c:f>'SALDOS POR PAIS'!$S$13:$S$18</c:f>
              <c:numCache>
                <c:formatCode>_ [$€-2]\ * #,##0.000000_ ;_ [$€-2]\ * \-#,##0.000000_ ;_ [$€-2]\ * "-"??_ 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7919-446D-9585-F64BB4713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3344"/>
        <c:axId val="162763904"/>
      </c:barChart>
      <c:catAx>
        <c:axId val="162763344"/>
        <c:scaling>
          <c:orientation val="minMax"/>
        </c:scaling>
        <c:delete val="0"/>
        <c:axPos val="b"/>
        <c:numFmt formatCode="_ [$€-2]\ * #,##0.000000_ ;_ [$€-2]\ * \-#,##0.000000_ ;_ [$€-2]\ * &quot;-&quot;??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904"/>
        <c:crosses val="autoZero"/>
        <c:auto val="1"/>
        <c:lblAlgn val="ctr"/>
        <c:lblOffset val="100"/>
        <c:noMultiLvlLbl val="0"/>
      </c:catAx>
      <c:valAx>
        <c:axId val="16276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[$€-2]\ * #,##0.000000_ ;_ [$€-2]\ * \-#,##0.000000_ ;_ [$€-2]\ * &quot;-&quot;??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'SALDOS POR PAIS'!$S$6</c:f>
              <c:strCache>
                <c:ptCount val="1"/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'SALDOS POR PAIS'!$Q$19:$Q$22</c:f>
              <c:numCache>
                <c:formatCode>_ [$€-2]\ * #,##0.000000_ ;_ [$€-2]\ * \-#,##0.000000_ ;_ [$€-2]\ * "-"??_ </c:formatCode>
                <c:ptCount val="4"/>
              </c:numCache>
            </c:numRef>
          </c:cat>
          <c:val>
            <c:numRef>
              <c:f>'SALDOS POR PAIS'!$S$19:$S$22</c:f>
              <c:numCache>
                <c:formatCode>_ [$€-2]\ * #,##0.000000_ ;_ [$€-2]\ * \-#,##0.000000_ ;_ [$€-2]\ * "-"??_ 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A698-4185-B1B8-F3491DF28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6144"/>
        <c:axId val="162766704"/>
      </c:barChart>
      <c:catAx>
        <c:axId val="162766144"/>
        <c:scaling>
          <c:orientation val="minMax"/>
        </c:scaling>
        <c:delete val="0"/>
        <c:axPos val="b"/>
        <c:numFmt formatCode="_ [$€-2]\ * #,##0.000000_ ;_ [$€-2]\ * \-#,##0.000000_ ;_ [$€-2]\ * &quot;-&quot;??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704"/>
        <c:crosses val="autoZero"/>
        <c:auto val="1"/>
        <c:lblAlgn val="ctr"/>
        <c:lblOffset val="100"/>
        <c:noMultiLvlLbl val="0"/>
      </c:catAx>
      <c:valAx>
        <c:axId val="16276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[$€-2]\ * #,##0.000000_ ;_ [$€-2]\ * \-#,##0.000000_ ;_ [$€-2]\ * &quot;-&quot;??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'[1]CUADRO POR MONEDA Y PAIS'!$H$43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F05-448C-B858-647358333A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F05-448C-B858-647358333ACA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05-448C-B858-647358333ACA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05-448C-B858-647358333ACA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('[1]CUADRO POR MONEDA Y PAIS'!$G$44,'[1]CUADRO POR MONEDA Y PAIS'!$G$57)</c:f>
              <c:numCache>
                <c:formatCode>General</c:formatCode>
                <c:ptCount val="2"/>
              </c:numCache>
            </c:numRef>
          </c:cat>
          <c:val>
            <c:numRef>
              <c:f>('[1]CUADRO POR MONEDA Y PAIS'!$H$44,'[1]CUADRO POR MONEDA Y PAIS'!$H$57)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2F05-448C-B858-647358333ACA}"/>
            </c:ext>
          </c:extLst>
        </c:ser>
        <c:ser>
          <c:idx val="1"/>
          <c:order val="1"/>
          <c:tx>
            <c:strRef>
              <c:f>'[1]CUADRO POR MONEDA Y PAIS'!$I$43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2F05-448C-B858-647358333A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2F05-448C-B858-647358333ACA}"/>
              </c:ext>
            </c:extLst>
          </c:dPt>
          <c:cat>
            <c:numRef>
              <c:f>('[1]CUADRO POR MONEDA Y PAIS'!$G$44,'[1]CUADRO POR MONEDA Y PAIS'!$G$57)</c:f>
              <c:numCache>
                <c:formatCode>General</c:formatCode>
                <c:ptCount val="2"/>
              </c:numCache>
            </c:numRef>
          </c:cat>
          <c:val>
            <c:numRef>
              <c:f>('[1]CUADRO POR MONEDA Y PAIS'!$I$44,'[1]CUADRO POR MONEDA Y PAIS'!$I$57)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2F05-448C-B858-647358333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strRef>
              <c:f>'[1]CUADRO POR MONEDA Y PAIS'!$N$43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F1A6-419A-AE20-F494D1FBA74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F1A6-419A-AE20-F494D1FBA74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F1A6-419A-AE20-F494D1FBA74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F1A6-419A-AE20-F494D1FBA74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F1A6-419A-AE20-F494D1FBA74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F1A6-419A-AE20-F494D1FBA74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F1A6-419A-AE20-F494D1FBA74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F1A6-419A-AE20-F494D1FBA74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F1A6-419A-AE20-F494D1FBA74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F1A6-419A-AE20-F494D1FBA74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F1A6-419A-AE20-F494D1FBA74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F1A6-419A-AE20-F494D1FBA746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1A6-419A-AE20-F494D1FBA746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A6-419A-AE20-F494D1FBA746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A6-419A-AE20-F494D1FBA746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A6-419A-AE20-F494D1FBA746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A6-419A-AE20-F494D1FBA746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A6-419A-AE20-F494D1FBA746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A6-419A-AE20-F494D1FBA746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A6-419A-AE20-F494D1FBA746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A6-419A-AE20-F494D1FBA746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A6-419A-AE20-F494D1FBA746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A6-419A-AE20-F494D1FBA746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A6-419A-AE20-F494D1FBA746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'[1]CUADRO POR MONEDA Y PAIS'!$L$44:$L$55</c:f>
              <c:numCache>
                <c:formatCode>General</c:formatCode>
                <c:ptCount val="12"/>
              </c:numCache>
            </c:numRef>
          </c:cat>
          <c:val>
            <c:numRef>
              <c:f>'[1]CUADRO POR MONEDA Y PAIS'!$N$44:$N$55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18-F1A6-419A-AE20-F494D1FBA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'[1]CUADRO POR MONEDA Y PAIS'!$S$6</c:f>
              <c:strCache>
                <c:ptCount val="1"/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'[1]CUADRO POR MONEDA Y PAIS'!$Q$7:$Q$12</c:f>
              <c:numCache>
                <c:formatCode>General</c:formatCode>
                <c:ptCount val="6"/>
              </c:numCache>
            </c:numRef>
          </c:cat>
          <c:val>
            <c:numRef>
              <c:f>'[1]CUADRO POR MONEDA Y PAIS'!$S$7:$S$12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9BAE-4775-9D52-FB07D2EF6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971776"/>
        <c:axId val="168972336"/>
      </c:barChart>
      <c:catAx>
        <c:axId val="16897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2336"/>
        <c:crosses val="autoZero"/>
        <c:auto val="1"/>
        <c:lblAlgn val="ctr"/>
        <c:lblOffset val="100"/>
        <c:noMultiLvlLbl val="0"/>
      </c:catAx>
      <c:valAx>
        <c:axId val="16897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990600</xdr:colOff>
      <xdr:row>99</xdr:row>
      <xdr:rowOff>66675</xdr:rowOff>
    </xdr:from>
    <xdr:to>
      <xdr:col>8</xdr:col>
      <xdr:colOff>257175</xdr:colOff>
      <xdr:row>121</xdr:row>
      <xdr:rowOff>104775</xdr:rowOff>
    </xdr:to>
    <xdr:graphicFrame macro="">
      <xdr:nvGraphicFramePr>
        <xdr:cNvPr id="155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66</xdr:row>
      <xdr:rowOff>9525</xdr:rowOff>
    </xdr:from>
    <xdr:to>
      <xdr:col>8</xdr:col>
      <xdr:colOff>914400</xdr:colOff>
      <xdr:row>80</xdr:row>
      <xdr:rowOff>95250</xdr:rowOff>
    </xdr:to>
    <xdr:graphicFrame macro="">
      <xdr:nvGraphicFramePr>
        <xdr:cNvPr id="35110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276225</xdr:colOff>
      <xdr:row>61</xdr:row>
      <xdr:rowOff>180975</xdr:rowOff>
    </xdr:from>
    <xdr:to>
      <xdr:col>14</xdr:col>
      <xdr:colOff>276225</xdr:colOff>
      <xdr:row>82</xdr:row>
      <xdr:rowOff>133350</xdr:rowOff>
    </xdr:to>
    <xdr:graphicFrame macro="">
      <xdr:nvGraphicFramePr>
        <xdr:cNvPr id="3511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35112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39</xdr:row>
      <xdr:rowOff>66675</xdr:rowOff>
    </xdr:to>
    <xdr:graphicFrame macro="">
      <xdr:nvGraphicFramePr>
        <xdr:cNvPr id="35113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123825</xdr:colOff>
      <xdr:row>41</xdr:row>
      <xdr:rowOff>123825</xdr:rowOff>
    </xdr:from>
    <xdr:to>
      <xdr:col>24</xdr:col>
      <xdr:colOff>257175</xdr:colOff>
      <xdr:row>55</xdr:row>
      <xdr:rowOff>28575</xdr:rowOff>
    </xdr:to>
    <xdr:graphicFrame macro="">
      <xdr:nvGraphicFramePr>
        <xdr:cNvPr id="35114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66</xdr:row>
      <xdr:rowOff>9525</xdr:rowOff>
    </xdr:from>
    <xdr:to>
      <xdr:col>8</xdr:col>
      <xdr:colOff>914400</xdr:colOff>
      <xdr:row>80</xdr:row>
      <xdr:rowOff>95250</xdr:rowOff>
    </xdr:to>
    <xdr:graphicFrame macro="">
      <xdr:nvGraphicFramePr>
        <xdr:cNvPr id="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276225</xdr:colOff>
      <xdr:row>61</xdr:row>
      <xdr:rowOff>180975</xdr:rowOff>
    </xdr:from>
    <xdr:to>
      <xdr:col>14</xdr:col>
      <xdr:colOff>276225</xdr:colOff>
      <xdr:row>82</xdr:row>
      <xdr:rowOff>133350</xdr:rowOff>
    </xdr:to>
    <xdr:graphicFrame macro="">
      <xdr:nvGraphicFramePr>
        <xdr:cNvPr id="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9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39</xdr:row>
      <xdr:rowOff>66675</xdr:rowOff>
    </xdr:to>
    <xdr:graphicFrame macro="">
      <xdr:nvGraphicFramePr>
        <xdr:cNvPr id="10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123825</xdr:colOff>
      <xdr:row>41</xdr:row>
      <xdr:rowOff>123825</xdr:rowOff>
    </xdr:from>
    <xdr:to>
      <xdr:col>24</xdr:col>
      <xdr:colOff>257175</xdr:colOff>
      <xdr:row>55</xdr:row>
      <xdr:rowOff>28575</xdr:rowOff>
    </xdr:to>
    <xdr:graphicFrame macro="">
      <xdr:nvGraphicFramePr>
        <xdr:cNvPr id="11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POR MONEDA Y PAI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89"/>
  <sheetViews>
    <sheetView topLeftCell="B1" zoomScale="85" zoomScaleNormal="85" workbookViewId="0">
      <pane ySplit="5" topLeftCell="A573" activePane="bottomLeft" state="frozen"/>
      <selection pane="bottomLeft" sqref="A1:N580"/>
    </sheetView>
  </sheetViews>
  <sheetFormatPr baseColWidth="10" defaultColWidth="11.42578125" defaultRowHeight="15" customHeight="1" x14ac:dyDescent="0.25"/>
  <cols>
    <col min="1" max="1" width="7.28515625" style="109" customWidth="1"/>
    <col min="2" max="2" width="10.28515625" style="109" bestFit="1" customWidth="1"/>
    <col min="3" max="5" width="8.140625" style="109" customWidth="1"/>
    <col min="6" max="6" width="18.28515625" style="109" customWidth="1"/>
    <col min="7" max="7" width="27" style="109" customWidth="1"/>
    <col min="8" max="8" width="29.28515625" style="109" customWidth="1"/>
    <col min="9" max="9" width="19.85546875" style="91" bestFit="1" customWidth="1"/>
    <col min="10" max="10" width="22.42578125" style="91" bestFit="1" customWidth="1"/>
    <col min="11" max="11" width="16.140625" style="91" customWidth="1"/>
    <col min="12" max="12" width="18.140625" style="91" customWidth="1"/>
    <col min="13" max="13" width="17.28515625" style="91" customWidth="1"/>
    <col min="14" max="14" width="16.7109375" style="91" customWidth="1"/>
    <col min="15" max="16384" width="11.42578125" style="109"/>
  </cols>
  <sheetData>
    <row r="1" spans="1:14" s="24" customFormat="1" ht="33" customHeight="1" x14ac:dyDescent="0.25">
      <c r="A1" s="146" t="s">
        <v>239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s="24" customFormat="1" x14ac:dyDescent="0.25">
      <c r="A2" s="146" t="s">
        <v>240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</row>
    <row r="3" spans="1:14" s="24" customFormat="1" x14ac:dyDescent="0.25">
      <c r="A3" s="146" t="s">
        <v>183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</row>
    <row r="4" spans="1:14" s="24" customFormat="1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86"/>
    </row>
    <row r="5" spans="1:14" s="22" customFormat="1" ht="30" x14ac:dyDescent="0.25">
      <c r="A5" s="20" t="s">
        <v>66</v>
      </c>
      <c r="B5" s="21" t="s">
        <v>67</v>
      </c>
      <c r="C5" s="22" t="s">
        <v>186</v>
      </c>
      <c r="D5" s="22" t="s">
        <v>185</v>
      </c>
      <c r="E5" s="22" t="s">
        <v>184</v>
      </c>
      <c r="F5" s="21" t="s">
        <v>69</v>
      </c>
      <c r="G5" s="21" t="s">
        <v>78</v>
      </c>
      <c r="H5" s="21" t="s">
        <v>70</v>
      </c>
      <c r="I5" s="23" t="s">
        <v>0</v>
      </c>
      <c r="J5" s="23" t="s">
        <v>1</v>
      </c>
      <c r="K5" s="23" t="s">
        <v>277</v>
      </c>
      <c r="L5" s="23" t="s">
        <v>278</v>
      </c>
      <c r="M5" s="23" t="s">
        <v>12</v>
      </c>
      <c r="N5" s="84" t="s">
        <v>68</v>
      </c>
    </row>
    <row r="6" spans="1:14" s="108" customFormat="1" ht="15" customHeight="1" x14ac:dyDescent="0.25">
      <c r="A6" s="70">
        <v>2019</v>
      </c>
      <c r="B6" s="24" t="s">
        <v>11</v>
      </c>
      <c r="C6" s="25">
        <v>1</v>
      </c>
      <c r="D6" s="25">
        <v>1</v>
      </c>
      <c r="E6" s="25">
        <v>0</v>
      </c>
      <c r="F6" s="24" t="s">
        <v>220</v>
      </c>
      <c r="G6" s="24" t="s">
        <v>220</v>
      </c>
      <c r="H6" s="24" t="s">
        <v>47</v>
      </c>
      <c r="I6" s="77">
        <v>0</v>
      </c>
      <c r="J6" s="77">
        <v>0</v>
      </c>
      <c r="K6" s="77">
        <v>0</v>
      </c>
      <c r="L6" s="77">
        <v>0</v>
      </c>
      <c r="M6" s="77">
        <v>0</v>
      </c>
      <c r="N6" s="91">
        <v>157894.73680000001</v>
      </c>
    </row>
    <row r="7" spans="1:14" s="108" customFormat="1" ht="15" customHeight="1" x14ac:dyDescent="0.25">
      <c r="A7" s="70">
        <v>2019</v>
      </c>
      <c r="B7" s="24" t="s">
        <v>11</v>
      </c>
      <c r="C7" s="25">
        <v>1</v>
      </c>
      <c r="D7" s="25">
        <v>1</v>
      </c>
      <c r="E7" s="25">
        <v>0</v>
      </c>
      <c r="F7" s="24" t="s">
        <v>220</v>
      </c>
      <c r="G7" s="24" t="s">
        <v>220</v>
      </c>
      <c r="H7" s="24" t="s">
        <v>13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91">
        <v>0</v>
      </c>
    </row>
    <row r="8" spans="1:14" s="108" customFormat="1" ht="15" customHeight="1" x14ac:dyDescent="0.25">
      <c r="A8" s="70">
        <v>2019</v>
      </c>
      <c r="B8" s="24" t="s">
        <v>11</v>
      </c>
      <c r="C8" s="25">
        <v>1</v>
      </c>
      <c r="D8" s="25">
        <v>1</v>
      </c>
      <c r="E8" s="25">
        <v>1</v>
      </c>
      <c r="F8" s="24" t="s">
        <v>14</v>
      </c>
      <c r="G8" s="24" t="s">
        <v>14</v>
      </c>
      <c r="H8" s="24" t="s">
        <v>71</v>
      </c>
      <c r="I8" s="77">
        <v>0</v>
      </c>
      <c r="J8" s="77">
        <v>14944.0296</v>
      </c>
      <c r="K8" s="77">
        <v>26823.630700000002</v>
      </c>
      <c r="L8" s="77">
        <v>0</v>
      </c>
      <c r="M8" s="77">
        <v>-822.4081999999562</v>
      </c>
      <c r="N8" s="91">
        <v>2832535.8766899998</v>
      </c>
    </row>
    <row r="9" spans="1:14" s="108" customFormat="1" ht="15" customHeight="1" x14ac:dyDescent="0.25">
      <c r="A9" s="70">
        <v>2019</v>
      </c>
      <c r="B9" s="24" t="s">
        <v>11</v>
      </c>
      <c r="C9" s="25">
        <v>1</v>
      </c>
      <c r="D9" s="25">
        <v>1</v>
      </c>
      <c r="E9" s="25">
        <v>0</v>
      </c>
      <c r="F9" s="24" t="s">
        <v>14</v>
      </c>
      <c r="G9" s="24" t="s">
        <v>14</v>
      </c>
      <c r="H9" s="24" t="s">
        <v>15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91">
        <v>0</v>
      </c>
    </row>
    <row r="10" spans="1:14" s="108" customFormat="1" ht="15" customHeight="1" x14ac:dyDescent="0.25">
      <c r="A10" s="70">
        <v>2019</v>
      </c>
      <c r="B10" s="24" t="s">
        <v>11</v>
      </c>
      <c r="C10" s="25">
        <v>1</v>
      </c>
      <c r="D10" s="25">
        <v>1</v>
      </c>
      <c r="E10" s="25">
        <v>0</v>
      </c>
      <c r="F10" s="24" t="s">
        <v>14</v>
      </c>
      <c r="G10" s="24" t="s">
        <v>14</v>
      </c>
      <c r="H10" s="24" t="s">
        <v>47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91">
        <v>473000</v>
      </c>
    </row>
    <row r="11" spans="1:14" s="108" customFormat="1" ht="15" customHeight="1" x14ac:dyDescent="0.25">
      <c r="A11" s="70">
        <v>2019</v>
      </c>
      <c r="B11" s="24" t="s">
        <v>11</v>
      </c>
      <c r="C11" s="25">
        <v>1</v>
      </c>
      <c r="D11" s="25">
        <v>1</v>
      </c>
      <c r="E11" s="25">
        <v>0</v>
      </c>
      <c r="F11" s="24" t="s">
        <v>14</v>
      </c>
      <c r="G11" s="24" t="s">
        <v>14</v>
      </c>
      <c r="H11" s="24" t="s">
        <v>63</v>
      </c>
      <c r="I11" s="77">
        <v>0</v>
      </c>
      <c r="J11" s="77">
        <v>0</v>
      </c>
      <c r="K11" s="77">
        <v>70.661109999999994</v>
      </c>
      <c r="L11" s="77">
        <v>0</v>
      </c>
      <c r="M11" s="77">
        <v>0</v>
      </c>
      <c r="N11" s="91">
        <v>23500</v>
      </c>
    </row>
    <row r="12" spans="1:14" s="108" customFormat="1" ht="15" customHeight="1" x14ac:dyDescent="0.25">
      <c r="A12" s="70">
        <v>2019</v>
      </c>
      <c r="B12" s="24" t="s">
        <v>11</v>
      </c>
      <c r="C12" s="25">
        <v>1</v>
      </c>
      <c r="D12" s="25">
        <v>1</v>
      </c>
      <c r="E12" s="25">
        <v>0</v>
      </c>
      <c r="F12" s="24" t="s">
        <v>14</v>
      </c>
      <c r="G12" s="24" t="s">
        <v>14</v>
      </c>
      <c r="H12" s="24" t="s">
        <v>50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91">
        <v>101806.44246000001</v>
      </c>
    </row>
    <row r="13" spans="1:14" s="108" customFormat="1" ht="15" customHeight="1" x14ac:dyDescent="0.25">
      <c r="A13" s="70">
        <v>2019</v>
      </c>
      <c r="B13" s="24" t="s">
        <v>11</v>
      </c>
      <c r="C13" s="25">
        <v>1</v>
      </c>
      <c r="D13" s="25">
        <v>1</v>
      </c>
      <c r="E13" s="25">
        <v>1</v>
      </c>
      <c r="F13" s="24" t="s">
        <v>87</v>
      </c>
      <c r="G13" s="24" t="s">
        <v>87</v>
      </c>
      <c r="H13" s="24" t="s">
        <v>71</v>
      </c>
      <c r="I13" s="77">
        <v>250219.86772000001</v>
      </c>
      <c r="J13" s="77">
        <v>87010.492660000004</v>
      </c>
      <c r="K13" s="77">
        <v>37198.57415</v>
      </c>
      <c r="L13" s="77">
        <v>0</v>
      </c>
      <c r="M13" s="77">
        <v>15994.663880000342</v>
      </c>
      <c r="N13" s="91">
        <v>6561145.7407900002</v>
      </c>
    </row>
    <row r="14" spans="1:14" s="108" customFormat="1" ht="15" customHeight="1" x14ac:dyDescent="0.25">
      <c r="A14" s="70">
        <v>2019</v>
      </c>
      <c r="B14" s="24" t="s">
        <v>11</v>
      </c>
      <c r="C14" s="25">
        <v>1</v>
      </c>
      <c r="D14" s="25">
        <v>1</v>
      </c>
      <c r="E14" s="25">
        <v>0</v>
      </c>
      <c r="F14" s="24" t="s">
        <v>87</v>
      </c>
      <c r="G14" s="24" t="s">
        <v>87</v>
      </c>
      <c r="H14" s="24" t="s">
        <v>48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91">
        <v>104406.31956</v>
      </c>
    </row>
    <row r="15" spans="1:14" s="108" customFormat="1" ht="15" customHeight="1" x14ac:dyDescent="0.25">
      <c r="A15" s="70">
        <v>2019</v>
      </c>
      <c r="B15" s="24" t="s">
        <v>11</v>
      </c>
      <c r="C15" s="25">
        <v>1</v>
      </c>
      <c r="D15" s="25">
        <v>1</v>
      </c>
      <c r="E15" s="25">
        <v>0</v>
      </c>
      <c r="F15" s="24" t="s">
        <v>87</v>
      </c>
      <c r="G15" s="24" t="s">
        <v>87</v>
      </c>
      <c r="H15" s="24" t="s">
        <v>9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91">
        <v>0</v>
      </c>
    </row>
    <row r="16" spans="1:14" s="108" customFormat="1" ht="15" customHeight="1" x14ac:dyDescent="0.25">
      <c r="A16" s="70">
        <v>2019</v>
      </c>
      <c r="B16" s="24" t="s">
        <v>11</v>
      </c>
      <c r="C16" s="25">
        <v>1</v>
      </c>
      <c r="D16" s="25">
        <v>0</v>
      </c>
      <c r="E16" s="25">
        <v>0</v>
      </c>
      <c r="F16" s="24" t="s">
        <v>87</v>
      </c>
      <c r="G16" s="24" t="s">
        <v>87</v>
      </c>
      <c r="H16" s="24" t="s">
        <v>17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91">
        <v>0</v>
      </c>
    </row>
    <row r="17" spans="1:14" s="108" customFormat="1" ht="15" customHeight="1" x14ac:dyDescent="0.25">
      <c r="A17" s="70">
        <v>2019</v>
      </c>
      <c r="B17" s="24" t="s">
        <v>11</v>
      </c>
      <c r="C17" s="25">
        <v>1</v>
      </c>
      <c r="D17" s="25">
        <v>1</v>
      </c>
      <c r="E17" s="25">
        <v>1</v>
      </c>
      <c r="F17" s="24" t="s">
        <v>87</v>
      </c>
      <c r="G17" s="24" t="s">
        <v>87</v>
      </c>
      <c r="H17" s="24" t="s">
        <v>16</v>
      </c>
      <c r="I17" s="77">
        <v>0</v>
      </c>
      <c r="J17" s="77">
        <v>0</v>
      </c>
      <c r="K17" s="77">
        <v>0</v>
      </c>
      <c r="L17" s="77">
        <v>0</v>
      </c>
      <c r="M17" s="77">
        <v>8.9788599999999406</v>
      </c>
      <c r="N17" s="91">
        <v>1928.6920299999999</v>
      </c>
    </row>
    <row r="18" spans="1:14" s="108" customFormat="1" ht="15" customHeight="1" x14ac:dyDescent="0.25">
      <c r="A18" s="70">
        <v>2019</v>
      </c>
      <c r="B18" s="24" t="s">
        <v>11</v>
      </c>
      <c r="C18" s="25">
        <v>1</v>
      </c>
      <c r="D18" s="25">
        <v>1</v>
      </c>
      <c r="E18" s="25">
        <v>0</v>
      </c>
      <c r="F18" s="24" t="s">
        <v>87</v>
      </c>
      <c r="G18" s="24" t="s">
        <v>87</v>
      </c>
      <c r="H18" s="24" t="s">
        <v>18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91">
        <v>0</v>
      </c>
    </row>
    <row r="19" spans="1:14" s="108" customFormat="1" ht="15" customHeight="1" x14ac:dyDescent="0.25">
      <c r="A19" s="70">
        <v>2019</v>
      </c>
      <c r="B19" s="24" t="s">
        <v>11</v>
      </c>
      <c r="C19" s="25">
        <v>1</v>
      </c>
      <c r="D19" s="25">
        <v>1</v>
      </c>
      <c r="E19" s="25">
        <v>0</v>
      </c>
      <c r="F19" s="24" t="s">
        <v>87</v>
      </c>
      <c r="G19" s="24" t="s">
        <v>87</v>
      </c>
      <c r="H19" s="24" t="s">
        <v>19</v>
      </c>
      <c r="I19" s="77">
        <v>0</v>
      </c>
      <c r="J19" s="77">
        <v>45.542000000000002</v>
      </c>
      <c r="K19" s="77">
        <v>14.60929</v>
      </c>
      <c r="L19" s="77">
        <v>0</v>
      </c>
      <c r="M19" s="77">
        <v>2.6250399999999843</v>
      </c>
      <c r="N19" s="91">
        <v>609.40768000000003</v>
      </c>
    </row>
    <row r="20" spans="1:14" s="108" customFormat="1" ht="15" customHeight="1" x14ac:dyDescent="0.25">
      <c r="A20" s="70">
        <v>2019</v>
      </c>
      <c r="B20" s="24" t="s">
        <v>11</v>
      </c>
      <c r="C20" s="25">
        <v>1</v>
      </c>
      <c r="D20" s="25">
        <v>1</v>
      </c>
      <c r="E20" s="25">
        <v>0</v>
      </c>
      <c r="F20" s="24" t="s">
        <v>87</v>
      </c>
      <c r="G20" s="24" t="s">
        <v>87</v>
      </c>
      <c r="H20" s="24" t="s">
        <v>72</v>
      </c>
      <c r="I20" s="77">
        <v>0</v>
      </c>
      <c r="J20" s="77">
        <v>0</v>
      </c>
      <c r="K20" s="77">
        <v>0</v>
      </c>
      <c r="L20" s="77">
        <v>0</v>
      </c>
      <c r="M20" s="77">
        <v>77.799050000001444</v>
      </c>
      <c r="N20" s="91">
        <v>105711.52527</v>
      </c>
    </row>
    <row r="21" spans="1:14" s="108" customFormat="1" ht="15" customHeight="1" x14ac:dyDescent="0.25">
      <c r="A21" s="70">
        <v>2019</v>
      </c>
      <c r="B21" s="24" t="s">
        <v>11</v>
      </c>
      <c r="C21" s="25">
        <v>1</v>
      </c>
      <c r="D21" s="25">
        <v>1</v>
      </c>
      <c r="E21" s="25">
        <v>0</v>
      </c>
      <c r="F21" s="24" t="s">
        <v>87</v>
      </c>
      <c r="G21" s="24" t="s">
        <v>87</v>
      </c>
      <c r="H21" s="24" t="s">
        <v>20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91">
        <v>25368.995309999998</v>
      </c>
    </row>
    <row r="22" spans="1:14" s="108" customFormat="1" ht="15" customHeight="1" x14ac:dyDescent="0.25">
      <c r="A22" s="70">
        <v>2019</v>
      </c>
      <c r="B22" s="24" t="s">
        <v>11</v>
      </c>
      <c r="C22" s="25">
        <v>1</v>
      </c>
      <c r="D22" s="25">
        <v>1</v>
      </c>
      <c r="E22" s="25">
        <v>0</v>
      </c>
      <c r="F22" s="24" t="s">
        <v>87</v>
      </c>
      <c r="G22" s="24" t="s">
        <v>87</v>
      </c>
      <c r="H22" s="24" t="s">
        <v>21</v>
      </c>
      <c r="I22" s="77">
        <v>9955.0587899999991</v>
      </c>
      <c r="J22" s="77">
        <v>0</v>
      </c>
      <c r="K22" s="77">
        <v>5.3124900000000004</v>
      </c>
      <c r="L22" s="77">
        <v>0</v>
      </c>
      <c r="M22" s="77">
        <v>3.637978807091713E-12</v>
      </c>
      <c r="N22" s="91">
        <v>72824.690979999999</v>
      </c>
    </row>
    <row r="23" spans="1:14" s="108" customFormat="1" ht="15" customHeight="1" x14ac:dyDescent="0.25">
      <c r="A23" s="70">
        <v>2019</v>
      </c>
      <c r="B23" s="24" t="s">
        <v>11</v>
      </c>
      <c r="C23" s="25">
        <v>1</v>
      </c>
      <c r="D23" s="25">
        <v>1</v>
      </c>
      <c r="E23" s="25">
        <v>0</v>
      </c>
      <c r="F23" s="24" t="s">
        <v>87</v>
      </c>
      <c r="G23" s="24" t="s">
        <v>87</v>
      </c>
      <c r="H23" s="24" t="s">
        <v>10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91">
        <v>24009.582190000001</v>
      </c>
    </row>
    <row r="24" spans="1:14" s="108" customFormat="1" ht="15" customHeight="1" x14ac:dyDescent="0.25">
      <c r="A24" s="70">
        <v>2019</v>
      </c>
      <c r="B24" s="24" t="s">
        <v>11</v>
      </c>
      <c r="C24" s="25">
        <v>1</v>
      </c>
      <c r="D24" s="25">
        <v>1</v>
      </c>
      <c r="E24" s="25">
        <v>0</v>
      </c>
      <c r="F24" s="24" t="s">
        <v>87</v>
      </c>
      <c r="G24" s="24" t="s">
        <v>87</v>
      </c>
      <c r="H24" s="24" t="s">
        <v>31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91">
        <v>30793.759600000001</v>
      </c>
    </row>
    <row r="25" spans="1:14" s="108" customFormat="1" ht="15" customHeight="1" x14ac:dyDescent="0.25">
      <c r="A25" s="70">
        <v>2019</v>
      </c>
      <c r="B25" s="24" t="s">
        <v>11</v>
      </c>
      <c r="C25" s="25">
        <v>1</v>
      </c>
      <c r="D25" s="25">
        <v>1</v>
      </c>
      <c r="E25" s="25">
        <v>0</v>
      </c>
      <c r="F25" s="24" t="s">
        <v>87</v>
      </c>
      <c r="G25" s="24" t="s">
        <v>87</v>
      </c>
      <c r="H25" s="24" t="s">
        <v>51</v>
      </c>
      <c r="I25" s="77">
        <v>0</v>
      </c>
      <c r="J25" s="77">
        <v>0</v>
      </c>
      <c r="K25" s="77">
        <v>0</v>
      </c>
      <c r="L25" s="77">
        <v>0</v>
      </c>
      <c r="M25" s="77">
        <v>11.235000000000127</v>
      </c>
      <c r="N25" s="91">
        <v>2413.3200000000002</v>
      </c>
    </row>
    <row r="26" spans="1:14" s="108" customFormat="1" ht="15" customHeight="1" x14ac:dyDescent="0.25">
      <c r="A26" s="70">
        <v>2019</v>
      </c>
      <c r="B26" s="24" t="s">
        <v>11</v>
      </c>
      <c r="C26" s="25">
        <v>1</v>
      </c>
      <c r="D26" s="25">
        <v>1</v>
      </c>
      <c r="E26" s="25">
        <v>1</v>
      </c>
      <c r="F26" s="24" t="s">
        <v>219</v>
      </c>
      <c r="G26" s="24" t="s">
        <v>2</v>
      </c>
      <c r="H26" s="24" t="s">
        <v>71</v>
      </c>
      <c r="I26" s="77">
        <v>0</v>
      </c>
      <c r="J26" s="77">
        <v>0</v>
      </c>
      <c r="K26" s="77">
        <v>0</v>
      </c>
      <c r="L26" s="77">
        <v>0</v>
      </c>
      <c r="M26" s="77">
        <v>0</v>
      </c>
      <c r="N26" s="91">
        <v>1882.2019299999999</v>
      </c>
    </row>
    <row r="27" spans="1:14" s="108" customFormat="1" ht="15" customHeight="1" x14ac:dyDescent="0.25">
      <c r="A27" s="70">
        <v>2019</v>
      </c>
      <c r="B27" s="24" t="s">
        <v>11</v>
      </c>
      <c r="C27" s="25">
        <v>1</v>
      </c>
      <c r="D27" s="25">
        <v>1</v>
      </c>
      <c r="E27" s="25">
        <v>1</v>
      </c>
      <c r="F27" s="24" t="s">
        <v>219</v>
      </c>
      <c r="G27" s="24" t="s">
        <v>8</v>
      </c>
      <c r="H27" s="24" t="s">
        <v>71</v>
      </c>
      <c r="I27" s="77">
        <v>0</v>
      </c>
      <c r="J27" s="77">
        <v>0</v>
      </c>
      <c r="K27" s="77">
        <v>0</v>
      </c>
      <c r="L27" s="77">
        <v>0</v>
      </c>
      <c r="M27" s="77">
        <v>178.06895999999688</v>
      </c>
      <c r="N27" s="91">
        <v>38714.312339999997</v>
      </c>
    </row>
    <row r="28" spans="1:14" s="108" customFormat="1" ht="15" customHeight="1" x14ac:dyDescent="0.25">
      <c r="A28" s="70">
        <v>2019</v>
      </c>
      <c r="B28" s="24" t="s">
        <v>11</v>
      </c>
      <c r="C28" s="25">
        <v>1</v>
      </c>
      <c r="D28" s="25">
        <v>1</v>
      </c>
      <c r="E28" s="25">
        <v>1</v>
      </c>
      <c r="F28" s="24" t="s">
        <v>219</v>
      </c>
      <c r="G28" s="24" t="s">
        <v>7</v>
      </c>
      <c r="H28" s="24" t="s">
        <v>71</v>
      </c>
      <c r="I28" s="77">
        <v>0</v>
      </c>
      <c r="J28" s="77">
        <v>0</v>
      </c>
      <c r="K28" s="77">
        <v>5458.3987900000002</v>
      </c>
      <c r="L28" s="77">
        <v>0</v>
      </c>
      <c r="M28" s="77">
        <v>0</v>
      </c>
      <c r="N28" s="91">
        <v>368800</v>
      </c>
    </row>
    <row r="29" spans="1:14" s="108" customFormat="1" ht="15" customHeight="1" x14ac:dyDescent="0.25">
      <c r="A29" s="70">
        <v>2019</v>
      </c>
      <c r="B29" s="24" t="s">
        <v>11</v>
      </c>
      <c r="C29" s="25">
        <v>1</v>
      </c>
      <c r="D29" s="25">
        <v>1</v>
      </c>
      <c r="E29" s="25">
        <v>1</v>
      </c>
      <c r="F29" s="24" t="s">
        <v>219</v>
      </c>
      <c r="G29" s="24" t="s">
        <v>65</v>
      </c>
      <c r="H29" s="24" t="s">
        <v>71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91">
        <v>0</v>
      </c>
    </row>
    <row r="30" spans="1:14" s="108" customFormat="1" ht="15" customHeight="1" x14ac:dyDescent="0.25">
      <c r="A30" s="70">
        <v>2019</v>
      </c>
      <c r="B30" s="24" t="s">
        <v>11</v>
      </c>
      <c r="C30" s="25">
        <v>1</v>
      </c>
      <c r="D30" s="25">
        <v>1</v>
      </c>
      <c r="E30" s="25">
        <v>1</v>
      </c>
      <c r="F30" s="24" t="s">
        <v>221</v>
      </c>
      <c r="G30" s="24" t="s">
        <v>22</v>
      </c>
      <c r="H30" s="24" t="s">
        <v>71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  <c r="N30" s="91">
        <v>0</v>
      </c>
    </row>
    <row r="31" spans="1:14" s="108" customFormat="1" ht="15" customHeight="1" x14ac:dyDescent="0.25">
      <c r="A31" s="70">
        <v>2019</v>
      </c>
      <c r="B31" s="24" t="s">
        <v>11</v>
      </c>
      <c r="C31" s="25">
        <v>1</v>
      </c>
      <c r="D31" s="25">
        <v>1</v>
      </c>
      <c r="E31" s="25">
        <v>1</v>
      </c>
      <c r="F31" s="24" t="s">
        <v>221</v>
      </c>
      <c r="G31" s="24" t="s">
        <v>73</v>
      </c>
      <c r="H31" s="24" t="s">
        <v>71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91">
        <v>12343</v>
      </c>
    </row>
    <row r="32" spans="1:14" s="108" customFormat="1" ht="15" customHeight="1" x14ac:dyDescent="0.25">
      <c r="A32" s="70">
        <v>2019</v>
      </c>
      <c r="B32" s="24" t="s">
        <v>11</v>
      </c>
      <c r="C32" s="25">
        <v>1</v>
      </c>
      <c r="D32" s="25">
        <v>1</v>
      </c>
      <c r="E32" s="25">
        <v>1</v>
      </c>
      <c r="F32" s="24" t="s">
        <v>221</v>
      </c>
      <c r="G32" s="24" t="s">
        <v>75</v>
      </c>
      <c r="H32" s="24" t="s">
        <v>71</v>
      </c>
      <c r="I32" s="77">
        <v>0</v>
      </c>
      <c r="J32" s="77">
        <v>0</v>
      </c>
      <c r="K32" s="77">
        <v>0</v>
      </c>
      <c r="L32" s="77">
        <v>0</v>
      </c>
      <c r="M32" s="77">
        <v>0</v>
      </c>
      <c r="N32" s="91">
        <v>50183</v>
      </c>
    </row>
    <row r="33" spans="1:14" s="108" customFormat="1" ht="15" customHeight="1" x14ac:dyDescent="0.25">
      <c r="A33" s="70">
        <v>2019</v>
      </c>
      <c r="B33" s="24" t="s">
        <v>11</v>
      </c>
      <c r="C33" s="25">
        <v>1</v>
      </c>
      <c r="D33" s="25">
        <v>1</v>
      </c>
      <c r="E33" s="25">
        <v>1</v>
      </c>
      <c r="F33" s="24" t="s">
        <v>221</v>
      </c>
      <c r="G33" s="24" t="s">
        <v>86</v>
      </c>
      <c r="H33" s="24" t="s">
        <v>71</v>
      </c>
      <c r="I33" s="77">
        <v>0</v>
      </c>
      <c r="J33" s="77">
        <v>0</v>
      </c>
      <c r="K33" s="77">
        <v>0</v>
      </c>
      <c r="L33" s="77">
        <v>0</v>
      </c>
      <c r="M33" s="77">
        <v>0</v>
      </c>
      <c r="N33" s="91">
        <v>0</v>
      </c>
    </row>
    <row r="34" spans="1:14" s="108" customFormat="1" ht="15" customHeight="1" x14ac:dyDescent="0.25">
      <c r="A34" s="70">
        <v>2019</v>
      </c>
      <c r="B34" s="24" t="s">
        <v>11</v>
      </c>
      <c r="C34" s="25">
        <v>1</v>
      </c>
      <c r="D34" s="25">
        <v>1</v>
      </c>
      <c r="E34" s="25">
        <v>1</v>
      </c>
      <c r="F34" s="24" t="s">
        <v>219</v>
      </c>
      <c r="G34" s="24" t="s">
        <v>5</v>
      </c>
      <c r="H34" s="24" t="s">
        <v>71</v>
      </c>
      <c r="I34" s="77">
        <v>0</v>
      </c>
      <c r="J34" s="77">
        <v>46538.49424</v>
      </c>
      <c r="K34" s="77">
        <v>16087.57079</v>
      </c>
      <c r="L34" s="77">
        <v>16.91245</v>
      </c>
      <c r="M34" s="77">
        <v>26.27587000009953</v>
      </c>
      <c r="N34" s="91">
        <v>4769916.6072800001</v>
      </c>
    </row>
    <row r="35" spans="1:14" s="108" customFormat="1" ht="15" customHeight="1" x14ac:dyDescent="0.25">
      <c r="A35" s="70">
        <v>2019</v>
      </c>
      <c r="B35" s="24" t="s">
        <v>11</v>
      </c>
      <c r="C35" s="25">
        <v>1</v>
      </c>
      <c r="D35" s="25">
        <v>1</v>
      </c>
      <c r="E35" s="25">
        <v>0</v>
      </c>
      <c r="F35" s="24" t="s">
        <v>219</v>
      </c>
      <c r="G35" s="24" t="s">
        <v>5</v>
      </c>
      <c r="H35" s="24" t="s">
        <v>9</v>
      </c>
      <c r="I35" s="77">
        <v>0</v>
      </c>
      <c r="J35" s="77">
        <v>0</v>
      </c>
      <c r="K35" s="77">
        <v>0</v>
      </c>
      <c r="L35" s="77">
        <v>0</v>
      </c>
      <c r="M35" s="77">
        <v>0</v>
      </c>
      <c r="N35" s="91">
        <v>26202.693619999998</v>
      </c>
    </row>
    <row r="36" spans="1:14" s="108" customFormat="1" ht="15" customHeight="1" x14ac:dyDescent="0.25">
      <c r="A36" s="70">
        <v>2019</v>
      </c>
      <c r="B36" s="24" t="s">
        <v>11</v>
      </c>
      <c r="C36" s="25">
        <v>1</v>
      </c>
      <c r="D36" s="25">
        <v>0</v>
      </c>
      <c r="E36" s="25">
        <v>0</v>
      </c>
      <c r="F36" s="24" t="s">
        <v>219</v>
      </c>
      <c r="G36" s="24" t="s">
        <v>5</v>
      </c>
      <c r="H36" s="24" t="s">
        <v>23</v>
      </c>
      <c r="I36" s="77">
        <v>0</v>
      </c>
      <c r="J36" s="77">
        <v>0</v>
      </c>
      <c r="K36" s="77">
        <v>0</v>
      </c>
      <c r="L36" s="77">
        <v>0</v>
      </c>
      <c r="M36" s="77">
        <v>0</v>
      </c>
      <c r="N36" s="91">
        <v>1020.9401800000001</v>
      </c>
    </row>
    <row r="37" spans="1:14" s="108" customFormat="1" ht="15" customHeight="1" x14ac:dyDescent="0.25">
      <c r="A37" s="70">
        <v>2019</v>
      </c>
      <c r="B37" s="24" t="s">
        <v>11</v>
      </c>
      <c r="C37" s="25">
        <v>1</v>
      </c>
      <c r="D37" s="25">
        <v>0</v>
      </c>
      <c r="E37" s="25">
        <v>0</v>
      </c>
      <c r="F37" s="24" t="s">
        <v>219</v>
      </c>
      <c r="G37" s="24" t="s">
        <v>5</v>
      </c>
      <c r="H37" s="24" t="s">
        <v>24</v>
      </c>
      <c r="I37" s="77">
        <v>0</v>
      </c>
      <c r="J37" s="77">
        <v>0</v>
      </c>
      <c r="K37" s="77">
        <v>0</v>
      </c>
      <c r="L37" s="77">
        <v>0</v>
      </c>
      <c r="M37" s="77">
        <v>0</v>
      </c>
      <c r="N37" s="91">
        <v>0</v>
      </c>
    </row>
    <row r="38" spans="1:14" s="108" customFormat="1" ht="15" customHeight="1" x14ac:dyDescent="0.25">
      <c r="A38" s="70">
        <v>2019</v>
      </c>
      <c r="B38" s="24" t="s">
        <v>11</v>
      </c>
      <c r="C38" s="25">
        <v>1</v>
      </c>
      <c r="D38" s="25">
        <v>0</v>
      </c>
      <c r="E38" s="25">
        <v>0</v>
      </c>
      <c r="F38" s="24" t="s">
        <v>219</v>
      </c>
      <c r="G38" s="24" t="s">
        <v>5</v>
      </c>
      <c r="H38" s="24" t="s">
        <v>25</v>
      </c>
      <c r="I38" s="77">
        <v>0</v>
      </c>
      <c r="J38" s="77">
        <v>0</v>
      </c>
      <c r="K38" s="77">
        <v>0</v>
      </c>
      <c r="L38" s="77">
        <v>0</v>
      </c>
      <c r="M38" s="77">
        <v>0</v>
      </c>
      <c r="N38" s="91">
        <v>0</v>
      </c>
    </row>
    <row r="39" spans="1:14" s="108" customFormat="1" ht="15" customHeight="1" x14ac:dyDescent="0.25">
      <c r="A39" s="70">
        <v>2019</v>
      </c>
      <c r="B39" s="24" t="s">
        <v>11</v>
      </c>
      <c r="C39" s="25">
        <v>1</v>
      </c>
      <c r="D39" s="25">
        <v>1</v>
      </c>
      <c r="E39" s="25">
        <v>0</v>
      </c>
      <c r="F39" s="24" t="s">
        <v>219</v>
      </c>
      <c r="G39" s="24" t="s">
        <v>5</v>
      </c>
      <c r="H39" s="24" t="s">
        <v>31</v>
      </c>
      <c r="I39" s="77">
        <v>0</v>
      </c>
      <c r="J39" s="77">
        <v>0</v>
      </c>
      <c r="K39" s="77">
        <v>0</v>
      </c>
      <c r="L39" s="77">
        <v>0</v>
      </c>
      <c r="M39" s="77">
        <v>0</v>
      </c>
      <c r="N39" s="91">
        <v>84324.636429999999</v>
      </c>
    </row>
    <row r="40" spans="1:14" s="108" customFormat="1" ht="15" customHeight="1" x14ac:dyDescent="0.25">
      <c r="A40" s="70">
        <v>2019</v>
      </c>
      <c r="B40" s="24" t="s">
        <v>11</v>
      </c>
      <c r="C40" s="25">
        <v>1</v>
      </c>
      <c r="D40" s="25">
        <v>1</v>
      </c>
      <c r="E40" s="25">
        <v>0</v>
      </c>
      <c r="F40" s="24" t="s">
        <v>219</v>
      </c>
      <c r="G40" s="24" t="s">
        <v>5</v>
      </c>
      <c r="H40" s="24" t="s">
        <v>26</v>
      </c>
      <c r="I40" s="77">
        <v>0</v>
      </c>
      <c r="J40" s="77">
        <v>0</v>
      </c>
      <c r="K40" s="77">
        <v>0</v>
      </c>
      <c r="L40" s="77">
        <v>0</v>
      </c>
      <c r="M40" s="77">
        <v>0</v>
      </c>
      <c r="N40" s="91">
        <v>43791.10615</v>
      </c>
    </row>
    <row r="41" spans="1:14" s="108" customFormat="1" ht="15" customHeight="1" x14ac:dyDescent="0.25">
      <c r="A41" s="70">
        <v>2019</v>
      </c>
      <c r="B41" s="24" t="s">
        <v>11</v>
      </c>
      <c r="C41" s="25">
        <v>1</v>
      </c>
      <c r="D41" s="25">
        <v>1</v>
      </c>
      <c r="E41" s="25">
        <v>0</v>
      </c>
      <c r="F41" s="24" t="s">
        <v>219</v>
      </c>
      <c r="G41" s="24" t="s">
        <v>5</v>
      </c>
      <c r="H41" s="24" t="s">
        <v>72</v>
      </c>
      <c r="I41" s="77">
        <v>0</v>
      </c>
      <c r="J41" s="77">
        <v>1.91231</v>
      </c>
      <c r="K41" s="77">
        <v>0.28684999999999999</v>
      </c>
      <c r="L41" s="77">
        <v>0</v>
      </c>
      <c r="M41" s="77">
        <v>6.5947247662734299E-14</v>
      </c>
      <c r="N41" s="91">
        <v>1493.5264</v>
      </c>
    </row>
    <row r="42" spans="1:14" s="108" customFormat="1" ht="15" customHeight="1" x14ac:dyDescent="0.25">
      <c r="A42" s="70">
        <v>2019</v>
      </c>
      <c r="B42" s="24" t="s">
        <v>11</v>
      </c>
      <c r="C42" s="25">
        <v>1</v>
      </c>
      <c r="D42" s="25">
        <v>1</v>
      </c>
      <c r="E42" s="25">
        <v>1</v>
      </c>
      <c r="F42" s="24" t="s">
        <v>219</v>
      </c>
      <c r="G42" s="24" t="s">
        <v>5</v>
      </c>
      <c r="H42" s="24" t="s">
        <v>27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91">
        <v>0</v>
      </c>
    </row>
    <row r="43" spans="1:14" s="108" customFormat="1" ht="15" customHeight="1" x14ac:dyDescent="0.25">
      <c r="A43" s="70">
        <v>2019</v>
      </c>
      <c r="B43" s="24" t="s">
        <v>11</v>
      </c>
      <c r="C43" s="25">
        <v>1</v>
      </c>
      <c r="D43" s="25">
        <v>1</v>
      </c>
      <c r="E43" s="25">
        <v>1</v>
      </c>
      <c r="F43" s="24" t="s">
        <v>219</v>
      </c>
      <c r="G43" s="24" t="s">
        <v>5</v>
      </c>
      <c r="H43" s="24" t="s">
        <v>28</v>
      </c>
      <c r="I43" s="77">
        <v>0</v>
      </c>
      <c r="J43" s="77">
        <v>479.89071999999999</v>
      </c>
      <c r="K43" s="77">
        <v>47.989080000000001</v>
      </c>
      <c r="L43" s="77">
        <v>0</v>
      </c>
      <c r="M43" s="77">
        <v>5.6843418860808015E-13</v>
      </c>
      <c r="N43" s="91">
        <v>4319.0164400000003</v>
      </c>
    </row>
    <row r="44" spans="1:14" s="108" customFormat="1" ht="15" customHeight="1" x14ac:dyDescent="0.25">
      <c r="A44" s="70">
        <v>2019</v>
      </c>
      <c r="B44" s="24" t="s">
        <v>11</v>
      </c>
      <c r="C44" s="25">
        <v>1</v>
      </c>
      <c r="D44" s="25">
        <v>1</v>
      </c>
      <c r="E44" s="25">
        <v>0</v>
      </c>
      <c r="F44" s="24" t="s">
        <v>219</v>
      </c>
      <c r="G44" s="24" t="s">
        <v>5</v>
      </c>
      <c r="H44" s="24" t="s">
        <v>29</v>
      </c>
      <c r="I44" s="77">
        <v>0</v>
      </c>
      <c r="J44" s="77">
        <v>0</v>
      </c>
      <c r="K44" s="77">
        <v>0</v>
      </c>
      <c r="L44" s="77">
        <v>0</v>
      </c>
      <c r="M44" s="77">
        <v>0</v>
      </c>
      <c r="N44" s="91">
        <v>3600.49235</v>
      </c>
    </row>
    <row r="45" spans="1:14" s="108" customFormat="1" ht="15" customHeight="1" x14ac:dyDescent="0.25">
      <c r="A45" s="70">
        <v>2019</v>
      </c>
      <c r="B45" s="24" t="s">
        <v>11</v>
      </c>
      <c r="C45" s="25">
        <v>1</v>
      </c>
      <c r="D45" s="25">
        <v>1</v>
      </c>
      <c r="E45" s="25">
        <v>0</v>
      </c>
      <c r="F45" s="24" t="s">
        <v>219</v>
      </c>
      <c r="G45" s="24" t="s">
        <v>5</v>
      </c>
      <c r="H45" s="24" t="s">
        <v>33</v>
      </c>
      <c r="I45" s="77">
        <v>0</v>
      </c>
      <c r="J45" s="77">
        <v>0</v>
      </c>
      <c r="K45" s="77">
        <v>0</v>
      </c>
      <c r="L45" s="77">
        <v>0</v>
      </c>
      <c r="M45" s="77">
        <v>0</v>
      </c>
      <c r="N45" s="91">
        <v>15000</v>
      </c>
    </row>
    <row r="46" spans="1:14" s="108" customFormat="1" ht="15" customHeight="1" x14ac:dyDescent="0.25">
      <c r="A46" s="70">
        <v>2019</v>
      </c>
      <c r="B46" s="24" t="s">
        <v>11</v>
      </c>
      <c r="C46" s="25">
        <v>1</v>
      </c>
      <c r="D46" s="25">
        <v>1</v>
      </c>
      <c r="E46" s="25">
        <v>0</v>
      </c>
      <c r="F46" s="24" t="s">
        <v>219</v>
      </c>
      <c r="G46" s="24" t="s">
        <v>5</v>
      </c>
      <c r="H46" s="24" t="s">
        <v>13</v>
      </c>
      <c r="I46" s="77">
        <v>0</v>
      </c>
      <c r="J46" s="77">
        <v>0</v>
      </c>
      <c r="K46" s="77">
        <v>0</v>
      </c>
      <c r="L46" s="77">
        <v>0</v>
      </c>
      <c r="M46" s="77">
        <v>0</v>
      </c>
      <c r="N46" s="91">
        <v>29460.454750000001</v>
      </c>
    </row>
    <row r="47" spans="1:14" s="108" customFormat="1" ht="15" customHeight="1" x14ac:dyDescent="0.25">
      <c r="A47" s="70">
        <v>2019</v>
      </c>
      <c r="B47" s="24" t="s">
        <v>11</v>
      </c>
      <c r="C47" s="25">
        <v>1</v>
      </c>
      <c r="D47" s="25">
        <v>1</v>
      </c>
      <c r="E47" s="25">
        <v>1</v>
      </c>
      <c r="F47" s="24" t="s">
        <v>219</v>
      </c>
      <c r="G47" s="24" t="s">
        <v>6</v>
      </c>
      <c r="H47" s="24" t="s">
        <v>71</v>
      </c>
      <c r="I47" s="77">
        <v>88000</v>
      </c>
      <c r="J47" s="77">
        <v>16264.83093</v>
      </c>
      <c r="K47" s="77">
        <v>8150.5330899999999</v>
      </c>
      <c r="L47" s="77">
        <v>359.50617</v>
      </c>
      <c r="M47" s="77">
        <v>-1.7098500393331051E-10</v>
      </c>
      <c r="N47" s="91">
        <v>2985010.3358999998</v>
      </c>
    </row>
    <row r="48" spans="1:14" s="108" customFormat="1" ht="15" customHeight="1" x14ac:dyDescent="0.25">
      <c r="A48" s="70">
        <v>2019</v>
      </c>
      <c r="B48" s="24" t="s">
        <v>11</v>
      </c>
      <c r="C48" s="25">
        <v>1</v>
      </c>
      <c r="D48" s="25">
        <v>1</v>
      </c>
      <c r="E48" s="25">
        <v>0</v>
      </c>
      <c r="F48" s="24" t="s">
        <v>219</v>
      </c>
      <c r="G48" s="24" t="s">
        <v>6</v>
      </c>
      <c r="H48" s="24" t="s">
        <v>10</v>
      </c>
      <c r="I48" s="77">
        <v>0</v>
      </c>
      <c r="J48" s="77">
        <v>3333.3333299999999</v>
      </c>
      <c r="K48" s="77">
        <v>656.98904000000005</v>
      </c>
      <c r="L48" s="77">
        <v>0</v>
      </c>
      <c r="M48" s="77">
        <v>5.9117155615240335E-12</v>
      </c>
      <c r="N48" s="91">
        <v>134527.41067000001</v>
      </c>
    </row>
    <row r="49" spans="1:14" s="108" customFormat="1" ht="15" customHeight="1" x14ac:dyDescent="0.25">
      <c r="A49" s="70">
        <v>2019</v>
      </c>
      <c r="B49" s="24" t="s">
        <v>11</v>
      </c>
      <c r="C49" s="25">
        <v>1</v>
      </c>
      <c r="D49" s="25">
        <v>1</v>
      </c>
      <c r="E49" s="25">
        <v>0</v>
      </c>
      <c r="F49" s="24" t="s">
        <v>219</v>
      </c>
      <c r="G49" s="24" t="s">
        <v>6</v>
      </c>
      <c r="H49" s="24" t="s">
        <v>9</v>
      </c>
      <c r="I49" s="77">
        <v>0</v>
      </c>
      <c r="J49" s="77">
        <v>4166.5512500000004</v>
      </c>
      <c r="K49" s="77">
        <v>1648.7860000000001</v>
      </c>
      <c r="L49" s="77">
        <v>306.65816999999998</v>
      </c>
      <c r="M49" s="77">
        <v>1.0913936421275139E-11</v>
      </c>
      <c r="N49" s="91">
        <v>209965.48057000001</v>
      </c>
    </row>
    <row r="50" spans="1:14" s="108" customFormat="1" ht="15" customHeight="1" x14ac:dyDescent="0.25">
      <c r="A50" s="70">
        <v>2019</v>
      </c>
      <c r="B50" s="24" t="s">
        <v>11</v>
      </c>
      <c r="C50" s="25">
        <v>1</v>
      </c>
      <c r="D50" s="25">
        <v>1</v>
      </c>
      <c r="E50" s="25">
        <v>0</v>
      </c>
      <c r="F50" s="24" t="s">
        <v>219</v>
      </c>
      <c r="G50" s="24" t="s">
        <v>6</v>
      </c>
      <c r="H50" s="24" t="s">
        <v>30</v>
      </c>
      <c r="I50" s="77">
        <v>0</v>
      </c>
      <c r="J50" s="77">
        <v>0</v>
      </c>
      <c r="K50" s="77">
        <v>0</v>
      </c>
      <c r="L50" s="77">
        <v>0</v>
      </c>
      <c r="M50" s="77">
        <v>0</v>
      </c>
      <c r="N50" s="91">
        <v>0</v>
      </c>
    </row>
    <row r="51" spans="1:14" s="108" customFormat="1" ht="15" customHeight="1" x14ac:dyDescent="0.25">
      <c r="A51" s="70">
        <v>2019</v>
      </c>
      <c r="B51" s="24" t="s">
        <v>11</v>
      </c>
      <c r="C51" s="25">
        <v>1</v>
      </c>
      <c r="D51" s="25">
        <v>1</v>
      </c>
      <c r="E51" s="25">
        <v>0</v>
      </c>
      <c r="F51" s="24" t="s">
        <v>219</v>
      </c>
      <c r="G51" s="24" t="s">
        <v>6</v>
      </c>
      <c r="H51" s="24" t="s">
        <v>29</v>
      </c>
      <c r="I51" s="77">
        <v>0</v>
      </c>
      <c r="J51" s="77">
        <v>0</v>
      </c>
      <c r="K51" s="77">
        <v>0</v>
      </c>
      <c r="L51" s="77">
        <v>0</v>
      </c>
      <c r="M51" s="77">
        <v>0</v>
      </c>
      <c r="N51" s="91">
        <v>51938.824330000003</v>
      </c>
    </row>
    <row r="52" spans="1:14" s="108" customFormat="1" ht="15" customHeight="1" x14ac:dyDescent="0.25">
      <c r="A52" s="70">
        <v>2019</v>
      </c>
      <c r="B52" s="24" t="s">
        <v>11</v>
      </c>
      <c r="C52" s="25">
        <v>1</v>
      </c>
      <c r="D52" s="25">
        <v>1</v>
      </c>
      <c r="E52" s="25">
        <v>0</v>
      </c>
      <c r="F52" s="24" t="s">
        <v>219</v>
      </c>
      <c r="G52" s="24" t="s">
        <v>6</v>
      </c>
      <c r="H52" s="24" t="s">
        <v>72</v>
      </c>
      <c r="I52" s="77">
        <v>0</v>
      </c>
      <c r="J52" s="77">
        <v>0</v>
      </c>
      <c r="K52" s="77">
        <v>0</v>
      </c>
      <c r="L52" s="77">
        <v>0</v>
      </c>
      <c r="M52" s="77">
        <v>0</v>
      </c>
      <c r="N52" s="91">
        <v>0</v>
      </c>
    </row>
    <row r="53" spans="1:14" s="108" customFormat="1" ht="15" customHeight="1" x14ac:dyDescent="0.25">
      <c r="A53" s="70">
        <v>2019</v>
      </c>
      <c r="B53" s="24" t="s">
        <v>11</v>
      </c>
      <c r="C53" s="25">
        <v>1</v>
      </c>
      <c r="D53" s="25">
        <v>1</v>
      </c>
      <c r="E53" s="25">
        <v>0</v>
      </c>
      <c r="F53" s="24" t="s">
        <v>219</v>
      </c>
      <c r="G53" s="24" t="s">
        <v>6</v>
      </c>
      <c r="H53" s="24" t="s">
        <v>31</v>
      </c>
      <c r="I53" s="77">
        <v>0</v>
      </c>
      <c r="J53" s="77">
        <v>0</v>
      </c>
      <c r="K53" s="77">
        <v>0</v>
      </c>
      <c r="L53" s="77">
        <v>0</v>
      </c>
      <c r="M53" s="77">
        <v>0</v>
      </c>
      <c r="N53" s="91">
        <v>0</v>
      </c>
    </row>
    <row r="54" spans="1:14" s="108" customFormat="1" ht="15" customHeight="1" x14ac:dyDescent="0.25">
      <c r="A54" s="70">
        <v>2019</v>
      </c>
      <c r="B54" s="24" t="s">
        <v>11</v>
      </c>
      <c r="C54" s="25">
        <v>1</v>
      </c>
      <c r="D54" s="25">
        <v>0</v>
      </c>
      <c r="E54" s="25">
        <v>0</v>
      </c>
      <c r="F54" s="24" t="s">
        <v>219</v>
      </c>
      <c r="G54" s="24" t="s">
        <v>6</v>
      </c>
      <c r="H54" s="24" t="s">
        <v>23</v>
      </c>
      <c r="I54" s="77">
        <v>0</v>
      </c>
      <c r="J54" s="77">
        <v>0</v>
      </c>
      <c r="K54" s="77">
        <v>0</v>
      </c>
      <c r="L54" s="77">
        <v>0</v>
      </c>
      <c r="M54" s="77">
        <v>0</v>
      </c>
      <c r="N54" s="91">
        <v>0</v>
      </c>
    </row>
    <row r="55" spans="1:14" s="108" customFormat="1" ht="15" customHeight="1" x14ac:dyDescent="0.25">
      <c r="A55" s="70">
        <v>2019</v>
      </c>
      <c r="B55" s="24" t="s">
        <v>11</v>
      </c>
      <c r="C55" s="25">
        <v>1</v>
      </c>
      <c r="D55" s="25">
        <v>1</v>
      </c>
      <c r="E55" s="25">
        <v>0</v>
      </c>
      <c r="F55" s="24" t="s">
        <v>219</v>
      </c>
      <c r="G55" s="24" t="s">
        <v>6</v>
      </c>
      <c r="H55" s="24" t="s">
        <v>18</v>
      </c>
      <c r="I55" s="77">
        <v>0</v>
      </c>
      <c r="J55" s="77">
        <v>0</v>
      </c>
      <c r="K55" s="77">
        <v>0</v>
      </c>
      <c r="L55" s="77">
        <v>0</v>
      </c>
      <c r="M55" s="77">
        <v>0</v>
      </c>
      <c r="N55" s="91">
        <v>47316.31394</v>
      </c>
    </row>
    <row r="56" spans="1:14" s="108" customFormat="1" ht="15" customHeight="1" x14ac:dyDescent="0.25">
      <c r="A56" s="70">
        <v>2019</v>
      </c>
      <c r="B56" s="24" t="s">
        <v>11</v>
      </c>
      <c r="C56" s="25">
        <v>1</v>
      </c>
      <c r="D56" s="25">
        <v>1</v>
      </c>
      <c r="E56" s="25">
        <v>0</v>
      </c>
      <c r="F56" s="24" t="s">
        <v>219</v>
      </c>
      <c r="G56" s="24" t="s">
        <v>6</v>
      </c>
      <c r="H56" s="24" t="s">
        <v>32</v>
      </c>
      <c r="I56" s="77">
        <v>818.77859999999998</v>
      </c>
      <c r="J56" s="77">
        <v>0</v>
      </c>
      <c r="K56" s="77">
        <v>0</v>
      </c>
      <c r="L56" s="77">
        <v>0</v>
      </c>
      <c r="M56" s="77">
        <v>-2.1600499167107046E-12</v>
      </c>
      <c r="N56" s="91">
        <v>47451.985939999999</v>
      </c>
    </row>
    <row r="57" spans="1:14" s="108" customFormat="1" ht="15" customHeight="1" x14ac:dyDescent="0.25">
      <c r="A57" s="70">
        <v>2019</v>
      </c>
      <c r="B57" s="24" t="s">
        <v>11</v>
      </c>
      <c r="C57" s="25">
        <v>1</v>
      </c>
      <c r="D57" s="25">
        <v>1</v>
      </c>
      <c r="E57" s="25">
        <v>1</v>
      </c>
      <c r="F57" s="24" t="s">
        <v>219</v>
      </c>
      <c r="G57" s="24" t="s">
        <v>3</v>
      </c>
      <c r="H57" s="24" t="s">
        <v>71</v>
      </c>
      <c r="I57" s="77">
        <v>0</v>
      </c>
      <c r="J57" s="77">
        <v>0</v>
      </c>
      <c r="K57" s="77">
        <v>0</v>
      </c>
      <c r="L57" s="77">
        <v>0</v>
      </c>
      <c r="M57" s="77">
        <v>0</v>
      </c>
      <c r="N57" s="91">
        <v>112936.5116</v>
      </c>
    </row>
    <row r="58" spans="1:14" s="108" customFormat="1" ht="15" customHeight="1" x14ac:dyDescent="0.25">
      <c r="A58" s="70">
        <v>2019</v>
      </c>
      <c r="B58" s="24" t="s">
        <v>11</v>
      </c>
      <c r="C58" s="25">
        <v>1</v>
      </c>
      <c r="D58" s="25">
        <v>1</v>
      </c>
      <c r="E58" s="25">
        <v>0</v>
      </c>
      <c r="F58" s="24" t="s">
        <v>219</v>
      </c>
      <c r="G58" s="24" t="s">
        <v>3</v>
      </c>
      <c r="H58" s="24" t="s">
        <v>74</v>
      </c>
      <c r="I58" s="77">
        <v>0</v>
      </c>
      <c r="J58" s="77">
        <v>0</v>
      </c>
      <c r="K58" s="77">
        <v>0</v>
      </c>
      <c r="L58" s="77">
        <v>0</v>
      </c>
      <c r="M58" s="77">
        <v>0</v>
      </c>
      <c r="N58" s="91">
        <v>75143.530629999994</v>
      </c>
    </row>
    <row r="59" spans="1:14" s="108" customFormat="1" ht="15" customHeight="1" x14ac:dyDescent="0.25">
      <c r="A59" s="70">
        <v>2019</v>
      </c>
      <c r="B59" s="24" t="s">
        <v>11</v>
      </c>
      <c r="C59" s="25">
        <v>1</v>
      </c>
      <c r="D59" s="25">
        <v>1</v>
      </c>
      <c r="E59" s="25">
        <v>0</v>
      </c>
      <c r="F59" s="24" t="s">
        <v>219</v>
      </c>
      <c r="G59" s="24" t="s">
        <v>3</v>
      </c>
      <c r="H59" s="24" t="s">
        <v>9</v>
      </c>
      <c r="I59" s="77">
        <v>0</v>
      </c>
      <c r="J59" s="77">
        <v>0</v>
      </c>
      <c r="K59" s="77">
        <v>0</v>
      </c>
      <c r="L59" s="77">
        <v>0</v>
      </c>
      <c r="M59" s="77">
        <v>0</v>
      </c>
      <c r="N59" s="91">
        <v>326087.08601999999</v>
      </c>
    </row>
    <row r="60" spans="1:14" s="108" customFormat="1" ht="15" customHeight="1" x14ac:dyDescent="0.25">
      <c r="A60" s="70">
        <v>2019</v>
      </c>
      <c r="B60" s="24" t="s">
        <v>11</v>
      </c>
      <c r="C60" s="25">
        <v>1</v>
      </c>
      <c r="D60" s="25">
        <v>1</v>
      </c>
      <c r="E60" s="25">
        <v>0</v>
      </c>
      <c r="F60" s="24" t="s">
        <v>219</v>
      </c>
      <c r="G60" s="24" t="s">
        <v>3</v>
      </c>
      <c r="H60" s="24" t="s">
        <v>63</v>
      </c>
      <c r="I60" s="77">
        <v>0</v>
      </c>
      <c r="J60" s="77">
        <v>0</v>
      </c>
      <c r="K60" s="77">
        <v>0</v>
      </c>
      <c r="L60" s="77">
        <v>0</v>
      </c>
      <c r="M60" s="77">
        <v>0</v>
      </c>
      <c r="N60" s="91">
        <v>75424.97941</v>
      </c>
    </row>
    <row r="61" spans="1:14" s="108" customFormat="1" ht="15" customHeight="1" x14ac:dyDescent="0.25">
      <c r="A61" s="70">
        <v>2019</v>
      </c>
      <c r="B61" s="24" t="s">
        <v>11</v>
      </c>
      <c r="C61" s="25">
        <v>1</v>
      </c>
      <c r="D61" s="25">
        <v>1</v>
      </c>
      <c r="E61" s="25">
        <v>0</v>
      </c>
      <c r="F61" s="24" t="s">
        <v>219</v>
      </c>
      <c r="G61" s="24" t="s">
        <v>3</v>
      </c>
      <c r="H61" s="24" t="s">
        <v>49</v>
      </c>
      <c r="I61" s="77">
        <v>0</v>
      </c>
      <c r="J61" s="77">
        <v>0</v>
      </c>
      <c r="K61" s="77">
        <v>0</v>
      </c>
      <c r="L61" s="77">
        <v>0</v>
      </c>
      <c r="M61" s="77">
        <v>0</v>
      </c>
      <c r="N61" s="91">
        <v>17565.577840000002</v>
      </c>
    </row>
    <row r="62" spans="1:14" s="108" customFormat="1" ht="15" customHeight="1" x14ac:dyDescent="0.25">
      <c r="A62" s="70">
        <v>2019</v>
      </c>
      <c r="B62" s="24" t="s">
        <v>11</v>
      </c>
      <c r="C62" s="25">
        <v>1</v>
      </c>
      <c r="D62" s="25">
        <v>1</v>
      </c>
      <c r="E62" s="25">
        <v>0</v>
      </c>
      <c r="F62" s="24" t="s">
        <v>219</v>
      </c>
      <c r="G62" s="24" t="s">
        <v>3</v>
      </c>
      <c r="H62" s="24" t="s">
        <v>33</v>
      </c>
      <c r="I62" s="77">
        <v>0</v>
      </c>
      <c r="J62" s="77">
        <v>0</v>
      </c>
      <c r="K62" s="77">
        <v>0</v>
      </c>
      <c r="L62" s="77">
        <v>0</v>
      </c>
      <c r="M62" s="77">
        <v>0</v>
      </c>
      <c r="N62" s="91">
        <v>8195.7509399999999</v>
      </c>
    </row>
    <row r="63" spans="1:14" s="108" customFormat="1" ht="15" customHeight="1" x14ac:dyDescent="0.25">
      <c r="A63" s="70">
        <v>2019</v>
      </c>
      <c r="B63" s="24" t="s">
        <v>11</v>
      </c>
      <c r="C63" s="25">
        <v>1</v>
      </c>
      <c r="D63" s="25">
        <v>1</v>
      </c>
      <c r="E63" s="25">
        <v>1</v>
      </c>
      <c r="F63" s="24" t="s">
        <v>221</v>
      </c>
      <c r="G63" s="24" t="s">
        <v>34</v>
      </c>
      <c r="H63" s="24" t="s">
        <v>71</v>
      </c>
      <c r="I63" s="77">
        <v>0</v>
      </c>
      <c r="J63" s="77">
        <v>0</v>
      </c>
      <c r="K63" s="77">
        <v>0</v>
      </c>
      <c r="L63" s="77">
        <v>0</v>
      </c>
      <c r="M63" s="77">
        <v>0</v>
      </c>
      <c r="N63" s="91">
        <v>87605</v>
      </c>
    </row>
    <row r="64" spans="1:14" s="108" customFormat="1" ht="15" customHeight="1" x14ac:dyDescent="0.25">
      <c r="A64" s="70">
        <v>2019</v>
      </c>
      <c r="B64" s="24" t="s">
        <v>11</v>
      </c>
      <c r="C64" s="25">
        <v>1</v>
      </c>
      <c r="D64" s="25">
        <v>1</v>
      </c>
      <c r="E64" s="25">
        <v>1</v>
      </c>
      <c r="F64" s="24" t="s">
        <v>221</v>
      </c>
      <c r="G64" s="24" t="s">
        <v>34</v>
      </c>
      <c r="H64" s="24" t="s">
        <v>35</v>
      </c>
      <c r="I64" s="77">
        <v>0</v>
      </c>
      <c r="J64" s="77">
        <v>0</v>
      </c>
      <c r="K64" s="77">
        <v>0</v>
      </c>
      <c r="L64" s="77">
        <v>0</v>
      </c>
      <c r="M64" s="77">
        <v>0</v>
      </c>
      <c r="N64" s="91">
        <v>299</v>
      </c>
    </row>
    <row r="65" spans="1:14" s="108" customFormat="1" ht="15" customHeight="1" x14ac:dyDescent="0.25">
      <c r="A65" s="70">
        <v>2019</v>
      </c>
      <c r="B65" s="24" t="s">
        <v>11</v>
      </c>
      <c r="C65" s="25">
        <v>1</v>
      </c>
      <c r="D65" s="25">
        <v>1</v>
      </c>
      <c r="E65" s="25">
        <v>1</v>
      </c>
      <c r="F65" s="24" t="s">
        <v>221</v>
      </c>
      <c r="G65" s="24" t="s">
        <v>34</v>
      </c>
      <c r="H65" s="24" t="s">
        <v>36</v>
      </c>
      <c r="I65" s="77">
        <v>0</v>
      </c>
      <c r="J65" s="77">
        <v>0</v>
      </c>
      <c r="K65" s="77">
        <v>0</v>
      </c>
      <c r="L65" s="77">
        <v>0</v>
      </c>
      <c r="M65" s="77">
        <v>0</v>
      </c>
      <c r="N65" s="91">
        <v>1263</v>
      </c>
    </row>
    <row r="66" spans="1:14" s="108" customFormat="1" ht="15" customHeight="1" x14ac:dyDescent="0.25">
      <c r="A66" s="70">
        <v>2019</v>
      </c>
      <c r="B66" s="24" t="s">
        <v>11</v>
      </c>
      <c r="C66" s="25">
        <v>1</v>
      </c>
      <c r="D66" s="25">
        <v>0</v>
      </c>
      <c r="E66" s="25">
        <v>0</v>
      </c>
      <c r="F66" s="24" t="s">
        <v>221</v>
      </c>
      <c r="G66" s="24" t="s">
        <v>34</v>
      </c>
      <c r="H66" s="24" t="s">
        <v>23</v>
      </c>
      <c r="I66" s="77">
        <v>0</v>
      </c>
      <c r="J66" s="77">
        <v>0</v>
      </c>
      <c r="K66" s="77">
        <v>0</v>
      </c>
      <c r="L66" s="77">
        <v>0</v>
      </c>
      <c r="M66" s="77">
        <v>0</v>
      </c>
      <c r="N66" s="91">
        <v>2</v>
      </c>
    </row>
    <row r="67" spans="1:14" s="108" customFormat="1" ht="15" customHeight="1" x14ac:dyDescent="0.25">
      <c r="A67" s="70">
        <v>2019</v>
      </c>
      <c r="B67" s="24" t="s">
        <v>11</v>
      </c>
      <c r="C67" s="25">
        <v>1</v>
      </c>
      <c r="D67" s="25">
        <v>1</v>
      </c>
      <c r="E67" s="25">
        <v>1</v>
      </c>
      <c r="F67" s="24" t="s">
        <v>221</v>
      </c>
      <c r="G67" s="24" t="s">
        <v>34</v>
      </c>
      <c r="H67" s="24" t="s">
        <v>37</v>
      </c>
      <c r="I67" s="77">
        <v>0</v>
      </c>
      <c r="J67" s="77">
        <v>0</v>
      </c>
      <c r="K67" s="77">
        <v>0</v>
      </c>
      <c r="L67" s="77">
        <v>0</v>
      </c>
      <c r="M67" s="77">
        <v>0</v>
      </c>
      <c r="N67" s="91">
        <v>155</v>
      </c>
    </row>
    <row r="68" spans="1:14" s="108" customFormat="1" ht="15" customHeight="1" x14ac:dyDescent="0.25">
      <c r="A68" s="70">
        <v>2019</v>
      </c>
      <c r="B68" s="24" t="s">
        <v>11</v>
      </c>
      <c r="C68" s="25">
        <v>1</v>
      </c>
      <c r="D68" s="25">
        <v>1</v>
      </c>
      <c r="E68" s="25">
        <v>1</v>
      </c>
      <c r="F68" s="24" t="s">
        <v>221</v>
      </c>
      <c r="G68" s="24" t="s">
        <v>34</v>
      </c>
      <c r="H68" s="24" t="s">
        <v>45</v>
      </c>
      <c r="I68" s="77">
        <v>0</v>
      </c>
      <c r="J68" s="77">
        <v>0</v>
      </c>
      <c r="K68" s="77">
        <v>0</v>
      </c>
      <c r="L68" s="77">
        <v>0</v>
      </c>
      <c r="M68" s="77">
        <v>0</v>
      </c>
      <c r="N68" s="91">
        <v>239</v>
      </c>
    </row>
    <row r="69" spans="1:14" s="108" customFormat="1" ht="15" customHeight="1" x14ac:dyDescent="0.25">
      <c r="A69" s="70">
        <v>2019</v>
      </c>
      <c r="B69" s="24" t="s">
        <v>11</v>
      </c>
      <c r="C69" s="25">
        <v>1</v>
      </c>
      <c r="D69" s="25">
        <v>1</v>
      </c>
      <c r="E69" s="25">
        <v>1</v>
      </c>
      <c r="F69" s="24" t="s">
        <v>221</v>
      </c>
      <c r="G69" s="24" t="s">
        <v>34</v>
      </c>
      <c r="H69" s="24" t="s">
        <v>46</v>
      </c>
      <c r="I69" s="77">
        <v>0</v>
      </c>
      <c r="J69" s="77">
        <v>0</v>
      </c>
      <c r="K69" s="77">
        <v>0</v>
      </c>
      <c r="L69" s="77">
        <v>0</v>
      </c>
      <c r="M69" s="77">
        <v>0</v>
      </c>
      <c r="N69" s="91">
        <v>699</v>
      </c>
    </row>
    <row r="70" spans="1:14" s="108" customFormat="1" ht="15" customHeight="1" x14ac:dyDescent="0.25">
      <c r="A70" s="70">
        <v>2019</v>
      </c>
      <c r="B70" s="24" t="s">
        <v>11</v>
      </c>
      <c r="C70" s="25">
        <v>1</v>
      </c>
      <c r="D70" s="25">
        <v>1</v>
      </c>
      <c r="E70" s="25">
        <v>0</v>
      </c>
      <c r="F70" s="24" t="s">
        <v>221</v>
      </c>
      <c r="G70" s="24" t="s">
        <v>34</v>
      </c>
      <c r="H70" s="24" t="s">
        <v>38</v>
      </c>
      <c r="I70" s="77">
        <v>0</v>
      </c>
      <c r="J70" s="77">
        <v>0</v>
      </c>
      <c r="K70" s="77">
        <v>0</v>
      </c>
      <c r="L70" s="77">
        <v>0</v>
      </c>
      <c r="M70" s="77">
        <v>0</v>
      </c>
      <c r="N70" s="91">
        <v>2711</v>
      </c>
    </row>
    <row r="71" spans="1:14" s="108" customFormat="1" ht="15" customHeight="1" x14ac:dyDescent="0.25">
      <c r="A71" s="70">
        <v>2019</v>
      </c>
      <c r="B71" s="24" t="s">
        <v>11</v>
      </c>
      <c r="C71" s="25">
        <v>1</v>
      </c>
      <c r="D71" s="25">
        <v>1</v>
      </c>
      <c r="E71" s="25">
        <v>0</v>
      </c>
      <c r="F71" s="24" t="s">
        <v>221</v>
      </c>
      <c r="G71" s="24" t="s">
        <v>34</v>
      </c>
      <c r="H71" s="24" t="s">
        <v>39</v>
      </c>
      <c r="I71" s="77">
        <v>0</v>
      </c>
      <c r="J71" s="77">
        <v>0</v>
      </c>
      <c r="K71" s="77">
        <v>0</v>
      </c>
      <c r="L71" s="77">
        <v>0</v>
      </c>
      <c r="M71" s="77">
        <v>0</v>
      </c>
      <c r="N71" s="91">
        <v>11335</v>
      </c>
    </row>
    <row r="72" spans="1:14" s="108" customFormat="1" ht="15" customHeight="1" x14ac:dyDescent="0.25">
      <c r="A72" s="70">
        <v>2019</v>
      </c>
      <c r="B72" s="24" t="s">
        <v>11</v>
      </c>
      <c r="C72" s="25">
        <v>1</v>
      </c>
      <c r="D72" s="25">
        <v>1</v>
      </c>
      <c r="E72" s="25">
        <v>0</v>
      </c>
      <c r="F72" s="24" t="s">
        <v>221</v>
      </c>
      <c r="G72" s="24" t="s">
        <v>34</v>
      </c>
      <c r="H72" s="24" t="s">
        <v>13</v>
      </c>
      <c r="I72" s="77">
        <v>0</v>
      </c>
      <c r="J72" s="77">
        <v>0</v>
      </c>
      <c r="K72" s="77">
        <v>0</v>
      </c>
      <c r="L72" s="77">
        <v>0</v>
      </c>
      <c r="M72" s="77">
        <v>0</v>
      </c>
      <c r="N72" s="91">
        <v>487</v>
      </c>
    </row>
    <row r="73" spans="1:14" s="108" customFormat="1" ht="15" customHeight="1" x14ac:dyDescent="0.25">
      <c r="A73" s="70">
        <v>2019</v>
      </c>
      <c r="B73" s="24" t="s">
        <v>11</v>
      </c>
      <c r="C73" s="25">
        <v>1</v>
      </c>
      <c r="D73" s="25">
        <v>1</v>
      </c>
      <c r="E73" s="25">
        <v>1</v>
      </c>
      <c r="F73" s="24" t="s">
        <v>221</v>
      </c>
      <c r="G73" s="24" t="s">
        <v>40</v>
      </c>
      <c r="H73" s="24" t="s">
        <v>71</v>
      </c>
      <c r="I73" s="77">
        <v>0</v>
      </c>
      <c r="J73" s="77">
        <v>0</v>
      </c>
      <c r="K73" s="77">
        <v>0</v>
      </c>
      <c r="L73" s="77">
        <v>0</v>
      </c>
      <c r="M73" s="77">
        <v>0</v>
      </c>
      <c r="N73" s="91">
        <v>176886</v>
      </c>
    </row>
    <row r="74" spans="1:14" s="108" customFormat="1" ht="15" customHeight="1" x14ac:dyDescent="0.25">
      <c r="A74" s="70">
        <v>2019</v>
      </c>
      <c r="B74" s="24" t="s">
        <v>11</v>
      </c>
      <c r="C74" s="25">
        <v>1</v>
      </c>
      <c r="D74" s="25">
        <v>1</v>
      </c>
      <c r="E74" s="25">
        <v>1</v>
      </c>
      <c r="F74" s="24" t="s">
        <v>221</v>
      </c>
      <c r="G74" s="24" t="s">
        <v>40</v>
      </c>
      <c r="H74" s="24" t="s">
        <v>35</v>
      </c>
      <c r="I74" s="77">
        <v>0</v>
      </c>
      <c r="J74" s="77">
        <v>0</v>
      </c>
      <c r="K74" s="77">
        <v>0</v>
      </c>
      <c r="L74" s="77">
        <v>0</v>
      </c>
      <c r="M74" s="77">
        <v>0</v>
      </c>
      <c r="N74" s="91">
        <v>2230</v>
      </c>
    </row>
    <row r="75" spans="1:14" s="108" customFormat="1" ht="15" customHeight="1" x14ac:dyDescent="0.25">
      <c r="A75" s="70">
        <v>2019</v>
      </c>
      <c r="B75" s="24" t="s">
        <v>11</v>
      </c>
      <c r="C75" s="25">
        <v>1</v>
      </c>
      <c r="D75" s="25">
        <v>1</v>
      </c>
      <c r="E75" s="25">
        <v>1</v>
      </c>
      <c r="F75" s="24" t="s">
        <v>221</v>
      </c>
      <c r="G75" s="24" t="s">
        <v>40</v>
      </c>
      <c r="H75" s="24" t="s">
        <v>36</v>
      </c>
      <c r="I75" s="77">
        <v>0</v>
      </c>
      <c r="J75" s="77">
        <v>0</v>
      </c>
      <c r="K75" s="77">
        <v>0</v>
      </c>
      <c r="L75" s="77">
        <v>0</v>
      </c>
      <c r="M75" s="77">
        <v>0</v>
      </c>
      <c r="N75" s="91">
        <v>8092</v>
      </c>
    </row>
    <row r="76" spans="1:14" s="108" customFormat="1" ht="15" customHeight="1" x14ac:dyDescent="0.25">
      <c r="A76" s="70">
        <v>2019</v>
      </c>
      <c r="B76" s="24" t="s">
        <v>11</v>
      </c>
      <c r="C76" s="25">
        <v>1</v>
      </c>
      <c r="D76" s="25">
        <v>0</v>
      </c>
      <c r="E76" s="25">
        <v>0</v>
      </c>
      <c r="F76" s="24" t="s">
        <v>221</v>
      </c>
      <c r="G76" s="24" t="s">
        <v>40</v>
      </c>
      <c r="H76" s="24" t="s">
        <v>23</v>
      </c>
      <c r="I76" s="77">
        <v>0</v>
      </c>
      <c r="J76" s="77">
        <v>0</v>
      </c>
      <c r="K76" s="77">
        <v>0</v>
      </c>
      <c r="L76" s="77">
        <v>0</v>
      </c>
      <c r="M76" s="77">
        <v>0</v>
      </c>
      <c r="N76" s="91">
        <v>19.411000000000001</v>
      </c>
    </row>
    <row r="77" spans="1:14" s="108" customFormat="1" ht="15" customHeight="1" x14ac:dyDescent="0.25">
      <c r="A77" s="70">
        <v>2019</v>
      </c>
      <c r="B77" s="24" t="s">
        <v>11</v>
      </c>
      <c r="C77" s="25">
        <v>1</v>
      </c>
      <c r="D77" s="25">
        <v>1</v>
      </c>
      <c r="E77" s="25">
        <v>1</v>
      </c>
      <c r="F77" s="24" t="s">
        <v>221</v>
      </c>
      <c r="G77" s="24" t="s">
        <v>40</v>
      </c>
      <c r="H77" s="24" t="s">
        <v>37</v>
      </c>
      <c r="I77" s="77">
        <v>0</v>
      </c>
      <c r="J77" s="77">
        <v>0</v>
      </c>
      <c r="K77" s="77">
        <v>0</v>
      </c>
      <c r="L77" s="77">
        <v>0</v>
      </c>
      <c r="M77" s="77">
        <v>0</v>
      </c>
      <c r="N77" s="91">
        <v>1030</v>
      </c>
    </row>
    <row r="78" spans="1:14" s="108" customFormat="1" ht="15" customHeight="1" x14ac:dyDescent="0.25">
      <c r="A78" s="70">
        <v>2019</v>
      </c>
      <c r="B78" s="24" t="s">
        <v>11</v>
      </c>
      <c r="C78" s="25">
        <v>1</v>
      </c>
      <c r="D78" s="25">
        <v>1</v>
      </c>
      <c r="E78" s="25">
        <v>1</v>
      </c>
      <c r="F78" s="24" t="s">
        <v>221</v>
      </c>
      <c r="G78" s="24" t="s">
        <v>40</v>
      </c>
      <c r="H78" s="24" t="s">
        <v>45</v>
      </c>
      <c r="I78" s="77">
        <v>0</v>
      </c>
      <c r="J78" s="77">
        <v>0</v>
      </c>
      <c r="K78" s="77">
        <v>0</v>
      </c>
      <c r="L78" s="77">
        <v>0</v>
      </c>
      <c r="M78" s="77">
        <v>0</v>
      </c>
      <c r="N78" s="91">
        <v>2390</v>
      </c>
    </row>
    <row r="79" spans="1:14" s="108" customFormat="1" ht="15" customHeight="1" x14ac:dyDescent="0.25">
      <c r="A79" s="70">
        <v>2019</v>
      </c>
      <c r="B79" s="24" t="s">
        <v>11</v>
      </c>
      <c r="C79" s="25">
        <v>1</v>
      </c>
      <c r="D79" s="25">
        <v>1</v>
      </c>
      <c r="E79" s="25">
        <v>1</v>
      </c>
      <c r="F79" s="24" t="s">
        <v>221</v>
      </c>
      <c r="G79" s="24" t="s">
        <v>40</v>
      </c>
      <c r="H79" s="24" t="s">
        <v>46</v>
      </c>
      <c r="I79" s="77">
        <v>0</v>
      </c>
      <c r="J79" s="77">
        <v>0</v>
      </c>
      <c r="K79" s="77">
        <v>0</v>
      </c>
      <c r="L79" s="77">
        <v>0</v>
      </c>
      <c r="M79" s="77">
        <v>0</v>
      </c>
      <c r="N79" s="91">
        <v>5701</v>
      </c>
    </row>
    <row r="80" spans="1:14" s="108" customFormat="1" ht="15" customHeight="1" x14ac:dyDescent="0.25">
      <c r="A80" s="70">
        <v>2019</v>
      </c>
      <c r="B80" s="24" t="s">
        <v>11</v>
      </c>
      <c r="C80" s="25">
        <v>1</v>
      </c>
      <c r="D80" s="25">
        <v>1</v>
      </c>
      <c r="E80" s="25">
        <v>0</v>
      </c>
      <c r="F80" s="24" t="s">
        <v>221</v>
      </c>
      <c r="G80" s="24" t="s">
        <v>40</v>
      </c>
      <c r="H80" s="24" t="s">
        <v>38</v>
      </c>
      <c r="I80" s="77">
        <v>0</v>
      </c>
      <c r="J80" s="77">
        <v>0</v>
      </c>
      <c r="K80" s="77">
        <v>0</v>
      </c>
      <c r="L80" s="77">
        <v>0</v>
      </c>
      <c r="M80" s="77">
        <v>0</v>
      </c>
      <c r="N80" s="91">
        <v>18150</v>
      </c>
    </row>
    <row r="81" spans="1:14" s="108" customFormat="1" ht="15" customHeight="1" x14ac:dyDescent="0.25">
      <c r="A81" s="70">
        <v>2019</v>
      </c>
      <c r="B81" s="24" t="s">
        <v>11</v>
      </c>
      <c r="C81" s="25">
        <v>1</v>
      </c>
      <c r="D81" s="25">
        <v>1</v>
      </c>
      <c r="E81" s="25">
        <v>0</v>
      </c>
      <c r="F81" s="24" t="s">
        <v>221</v>
      </c>
      <c r="G81" s="24" t="s">
        <v>40</v>
      </c>
      <c r="H81" s="24" t="s">
        <v>39</v>
      </c>
      <c r="I81" s="77">
        <v>0</v>
      </c>
      <c r="J81" s="77">
        <v>0</v>
      </c>
      <c r="K81" s="77">
        <v>0</v>
      </c>
      <c r="L81" s="77">
        <v>0</v>
      </c>
      <c r="M81" s="77">
        <v>0</v>
      </c>
      <c r="N81" s="91">
        <v>81058</v>
      </c>
    </row>
    <row r="82" spans="1:14" s="108" customFormat="1" ht="15" customHeight="1" x14ac:dyDescent="0.25">
      <c r="A82" s="70">
        <v>2019</v>
      </c>
      <c r="B82" s="24" t="s">
        <v>11</v>
      </c>
      <c r="C82" s="25">
        <v>1</v>
      </c>
      <c r="D82" s="25">
        <v>1</v>
      </c>
      <c r="E82" s="25">
        <v>0</v>
      </c>
      <c r="F82" s="24" t="s">
        <v>221</v>
      </c>
      <c r="G82" s="24" t="s">
        <v>40</v>
      </c>
      <c r="H82" s="24" t="s">
        <v>13</v>
      </c>
      <c r="I82" s="77">
        <v>0</v>
      </c>
      <c r="J82" s="77">
        <v>0</v>
      </c>
      <c r="K82" s="77">
        <v>0</v>
      </c>
      <c r="L82" s="77">
        <v>0</v>
      </c>
      <c r="M82" s="77">
        <v>0</v>
      </c>
      <c r="N82" s="91">
        <v>3718</v>
      </c>
    </row>
    <row r="83" spans="1:14" s="108" customFormat="1" ht="15" customHeight="1" x14ac:dyDescent="0.25">
      <c r="A83" s="70">
        <v>2019</v>
      </c>
      <c r="B83" s="24" t="s">
        <v>11</v>
      </c>
      <c r="C83" s="25">
        <v>1</v>
      </c>
      <c r="D83" s="25">
        <v>1</v>
      </c>
      <c r="E83" s="25">
        <v>1</v>
      </c>
      <c r="F83" s="24" t="s">
        <v>221</v>
      </c>
      <c r="G83" s="24" t="s">
        <v>54</v>
      </c>
      <c r="H83" s="24" t="s">
        <v>71</v>
      </c>
      <c r="I83" s="77">
        <v>0</v>
      </c>
      <c r="J83" s="77">
        <v>0</v>
      </c>
      <c r="K83" s="77">
        <v>0</v>
      </c>
      <c r="L83" s="77">
        <v>0</v>
      </c>
      <c r="M83" s="77">
        <v>0</v>
      </c>
      <c r="N83" s="91">
        <v>2000000</v>
      </c>
    </row>
    <row r="84" spans="1:14" s="108" customFormat="1" ht="15" customHeight="1" x14ac:dyDescent="0.25">
      <c r="A84" s="70">
        <v>2019</v>
      </c>
      <c r="B84" s="24" t="s">
        <v>11</v>
      </c>
      <c r="C84" s="25">
        <v>1</v>
      </c>
      <c r="D84" s="25">
        <v>1</v>
      </c>
      <c r="E84" s="25">
        <v>1</v>
      </c>
      <c r="F84" s="24" t="s">
        <v>221</v>
      </c>
      <c r="G84" s="24" t="s">
        <v>55</v>
      </c>
      <c r="H84" s="24" t="s">
        <v>71</v>
      </c>
      <c r="I84" s="77">
        <v>0</v>
      </c>
      <c r="J84" s="77">
        <v>0</v>
      </c>
      <c r="K84" s="77">
        <v>0</v>
      </c>
      <c r="L84" s="77">
        <v>0</v>
      </c>
      <c r="M84" s="77">
        <v>0</v>
      </c>
      <c r="N84" s="91">
        <v>1500000</v>
      </c>
    </row>
    <row r="85" spans="1:14" s="108" customFormat="1" ht="15" customHeight="1" x14ac:dyDescent="0.25">
      <c r="A85" s="70">
        <v>2019</v>
      </c>
      <c r="B85" s="24" t="s">
        <v>11</v>
      </c>
      <c r="C85" s="25">
        <v>1</v>
      </c>
      <c r="D85" s="25">
        <v>1</v>
      </c>
      <c r="E85" s="25">
        <v>1</v>
      </c>
      <c r="F85" s="24" t="s">
        <v>87</v>
      </c>
      <c r="G85" s="24" t="s">
        <v>76</v>
      </c>
      <c r="H85" s="24" t="s">
        <v>71</v>
      </c>
      <c r="I85" s="77">
        <v>0</v>
      </c>
      <c r="J85" s="77">
        <v>0</v>
      </c>
      <c r="K85" s="77">
        <v>0</v>
      </c>
      <c r="L85" s="77">
        <v>0</v>
      </c>
      <c r="M85" s="77">
        <v>54.993249999999534</v>
      </c>
      <c r="N85" s="91">
        <v>5172.6151199999995</v>
      </c>
    </row>
    <row r="86" spans="1:14" s="108" customFormat="1" ht="15" customHeight="1" x14ac:dyDescent="0.25">
      <c r="A86" s="70">
        <v>2019</v>
      </c>
      <c r="B86" s="24" t="s">
        <v>11</v>
      </c>
      <c r="C86" s="25">
        <v>1</v>
      </c>
      <c r="D86" s="25">
        <v>1</v>
      </c>
      <c r="E86" s="25">
        <v>1</v>
      </c>
      <c r="F86" s="24" t="s">
        <v>87</v>
      </c>
      <c r="G86" s="24" t="s">
        <v>76</v>
      </c>
      <c r="H86" s="24" t="s">
        <v>41</v>
      </c>
      <c r="I86" s="77">
        <v>0</v>
      </c>
      <c r="J86" s="77">
        <v>0</v>
      </c>
      <c r="K86" s="77">
        <v>0</v>
      </c>
      <c r="L86" s="77">
        <v>0</v>
      </c>
      <c r="M86" s="77">
        <v>0</v>
      </c>
      <c r="N86" s="91">
        <v>0</v>
      </c>
    </row>
    <row r="87" spans="1:14" s="108" customFormat="1" ht="15" customHeight="1" x14ac:dyDescent="0.25">
      <c r="A87" s="70">
        <v>2019</v>
      </c>
      <c r="B87" s="24" t="s">
        <v>11</v>
      </c>
      <c r="C87" s="25">
        <v>1</v>
      </c>
      <c r="D87" s="25">
        <v>1</v>
      </c>
      <c r="E87" s="25">
        <v>1</v>
      </c>
      <c r="F87" s="24" t="s">
        <v>87</v>
      </c>
      <c r="G87" s="24" t="s">
        <v>76</v>
      </c>
      <c r="H87" s="24" t="s">
        <v>45</v>
      </c>
      <c r="I87" s="77">
        <v>0</v>
      </c>
      <c r="J87" s="77">
        <v>0</v>
      </c>
      <c r="K87" s="77">
        <v>0</v>
      </c>
      <c r="L87" s="77">
        <v>0</v>
      </c>
      <c r="M87" s="77">
        <v>0</v>
      </c>
      <c r="N87" s="91">
        <v>0</v>
      </c>
    </row>
    <row r="88" spans="1:14" s="108" customFormat="1" ht="15" customHeight="1" x14ac:dyDescent="0.25">
      <c r="A88" s="70">
        <v>2019</v>
      </c>
      <c r="B88" s="24" t="s">
        <v>11</v>
      </c>
      <c r="C88" s="25">
        <v>1</v>
      </c>
      <c r="D88" s="25">
        <v>1</v>
      </c>
      <c r="E88" s="25">
        <v>1</v>
      </c>
      <c r="F88" s="24" t="s">
        <v>87</v>
      </c>
      <c r="G88" s="24" t="s">
        <v>76</v>
      </c>
      <c r="H88" s="24" t="s">
        <v>46</v>
      </c>
      <c r="I88" s="77">
        <v>0</v>
      </c>
      <c r="J88" s="77">
        <v>0</v>
      </c>
      <c r="K88" s="77">
        <v>0</v>
      </c>
      <c r="L88" s="77">
        <v>0</v>
      </c>
      <c r="M88" s="77">
        <v>0</v>
      </c>
      <c r="N88" s="91">
        <v>0</v>
      </c>
    </row>
    <row r="89" spans="1:14" s="108" customFormat="1" ht="15" customHeight="1" x14ac:dyDescent="0.25">
      <c r="A89" s="70">
        <v>2019</v>
      </c>
      <c r="B89" s="24" t="s">
        <v>11</v>
      </c>
      <c r="C89" s="25">
        <v>1</v>
      </c>
      <c r="D89" s="25">
        <v>1</v>
      </c>
      <c r="E89" s="25">
        <v>0</v>
      </c>
      <c r="F89" s="24" t="s">
        <v>87</v>
      </c>
      <c r="G89" s="24" t="s">
        <v>76</v>
      </c>
      <c r="H89" s="24" t="s">
        <v>38</v>
      </c>
      <c r="I89" s="77">
        <v>0</v>
      </c>
      <c r="J89" s="77">
        <v>0</v>
      </c>
      <c r="K89" s="77">
        <v>0</v>
      </c>
      <c r="L89" s="77">
        <v>0</v>
      </c>
      <c r="M89" s="77">
        <v>0</v>
      </c>
      <c r="N89" s="91">
        <v>0</v>
      </c>
    </row>
    <row r="90" spans="1:14" s="108" customFormat="1" ht="15" customHeight="1" x14ac:dyDescent="0.25">
      <c r="A90" s="70">
        <v>2019</v>
      </c>
      <c r="B90" s="24" t="s">
        <v>11</v>
      </c>
      <c r="C90" s="25">
        <v>1</v>
      </c>
      <c r="D90" s="25">
        <v>1</v>
      </c>
      <c r="E90" s="25">
        <v>0</v>
      </c>
      <c r="F90" s="24" t="s">
        <v>87</v>
      </c>
      <c r="G90" s="24" t="s">
        <v>76</v>
      </c>
      <c r="H90" s="24" t="s">
        <v>13</v>
      </c>
      <c r="I90" s="77">
        <v>0</v>
      </c>
      <c r="J90" s="77">
        <v>0</v>
      </c>
      <c r="K90" s="77">
        <v>0</v>
      </c>
      <c r="L90" s="77">
        <v>0</v>
      </c>
      <c r="M90" s="77">
        <v>2.3999999999999998E-4</v>
      </c>
      <c r="N90" s="91">
        <v>2.3999999999999998E-4</v>
      </c>
    </row>
    <row r="91" spans="1:14" s="108" customFormat="1" ht="15" customHeight="1" x14ac:dyDescent="0.25">
      <c r="A91" s="70">
        <v>2019</v>
      </c>
      <c r="B91" s="24" t="s">
        <v>11</v>
      </c>
      <c r="C91" s="25">
        <v>1</v>
      </c>
      <c r="D91" s="25">
        <v>0</v>
      </c>
      <c r="E91" s="25">
        <v>0</v>
      </c>
      <c r="F91" s="24" t="s">
        <v>87</v>
      </c>
      <c r="G91" s="24" t="s">
        <v>76</v>
      </c>
      <c r="H91" s="24" t="s">
        <v>24</v>
      </c>
      <c r="I91" s="77">
        <v>0</v>
      </c>
      <c r="J91" s="77">
        <v>0</v>
      </c>
      <c r="K91" s="77">
        <v>0</v>
      </c>
      <c r="L91" s="77">
        <v>0</v>
      </c>
      <c r="M91" s="77">
        <v>0</v>
      </c>
      <c r="N91" s="91">
        <v>0</v>
      </c>
    </row>
    <row r="92" spans="1:14" s="108" customFormat="1" ht="15" customHeight="1" x14ac:dyDescent="0.25">
      <c r="A92" s="70">
        <v>2019</v>
      </c>
      <c r="B92" s="24" t="s">
        <v>11</v>
      </c>
      <c r="C92" s="25">
        <v>1</v>
      </c>
      <c r="D92" s="25">
        <v>0</v>
      </c>
      <c r="E92" s="25">
        <v>0</v>
      </c>
      <c r="F92" s="24" t="s">
        <v>87</v>
      </c>
      <c r="G92" s="24" t="s">
        <v>76</v>
      </c>
      <c r="H92" s="24" t="s">
        <v>23</v>
      </c>
      <c r="I92" s="77">
        <v>0</v>
      </c>
      <c r="J92" s="77">
        <v>0</v>
      </c>
      <c r="K92" s="77">
        <v>0</v>
      </c>
      <c r="L92" s="77">
        <v>0</v>
      </c>
      <c r="M92" s="77">
        <v>0</v>
      </c>
      <c r="N92" s="91">
        <v>75.240459999999999</v>
      </c>
    </row>
    <row r="93" spans="1:14" ht="15" customHeight="1" x14ac:dyDescent="0.25">
      <c r="A93" s="70">
        <v>2019</v>
      </c>
      <c r="B93" s="24" t="s">
        <v>11</v>
      </c>
      <c r="C93" s="25">
        <v>1</v>
      </c>
      <c r="D93" s="25">
        <v>1</v>
      </c>
      <c r="E93" s="25">
        <v>1</v>
      </c>
      <c r="F93" s="24" t="s">
        <v>87</v>
      </c>
      <c r="G93" s="24" t="s">
        <v>77</v>
      </c>
      <c r="H93" s="24" t="s">
        <v>71</v>
      </c>
      <c r="I93" s="77">
        <v>0</v>
      </c>
      <c r="J93" s="77">
        <v>0</v>
      </c>
      <c r="K93" s="77">
        <v>0</v>
      </c>
      <c r="L93" s="77">
        <v>0</v>
      </c>
      <c r="M93" s="77">
        <v>111.96605999999883</v>
      </c>
      <c r="N93" s="91">
        <v>23939.888739999999</v>
      </c>
    </row>
    <row r="94" spans="1:14" ht="15" customHeight="1" x14ac:dyDescent="0.25">
      <c r="A94" s="70">
        <v>2019</v>
      </c>
      <c r="B94" s="24" t="s">
        <v>11</v>
      </c>
      <c r="C94" s="25">
        <v>1</v>
      </c>
      <c r="D94" s="25">
        <v>1</v>
      </c>
      <c r="E94" s="25">
        <v>1</v>
      </c>
      <c r="F94" s="24" t="s">
        <v>87</v>
      </c>
      <c r="G94" s="24" t="s">
        <v>77</v>
      </c>
      <c r="H94" s="24" t="s">
        <v>41</v>
      </c>
      <c r="I94" s="77">
        <v>0</v>
      </c>
      <c r="J94" s="77">
        <v>0</v>
      </c>
      <c r="K94" s="77">
        <v>0</v>
      </c>
      <c r="L94" s="77">
        <v>0</v>
      </c>
      <c r="M94" s="77">
        <v>4.2045699999999897</v>
      </c>
      <c r="N94" s="91">
        <v>321.64940999999999</v>
      </c>
    </row>
    <row r="95" spans="1:14" ht="15" customHeight="1" x14ac:dyDescent="0.25">
      <c r="A95" s="70">
        <v>2019</v>
      </c>
      <c r="B95" s="24" t="s">
        <v>11</v>
      </c>
      <c r="C95" s="25">
        <v>1</v>
      </c>
      <c r="D95" s="25">
        <v>1</v>
      </c>
      <c r="E95" s="25">
        <v>1</v>
      </c>
      <c r="F95" s="24" t="s">
        <v>87</v>
      </c>
      <c r="G95" s="24" t="s">
        <v>77</v>
      </c>
      <c r="H95" s="24" t="s">
        <v>45</v>
      </c>
      <c r="I95" s="77">
        <v>0</v>
      </c>
      <c r="J95" s="77">
        <v>0</v>
      </c>
      <c r="K95" s="77">
        <v>0</v>
      </c>
      <c r="L95" s="77">
        <v>0</v>
      </c>
      <c r="M95" s="77">
        <v>0</v>
      </c>
      <c r="N95" s="91">
        <v>0</v>
      </c>
    </row>
    <row r="96" spans="1:14" ht="15" customHeight="1" x14ac:dyDescent="0.25">
      <c r="A96" s="70">
        <v>2019</v>
      </c>
      <c r="B96" s="24" t="s">
        <v>11</v>
      </c>
      <c r="C96" s="25">
        <v>1</v>
      </c>
      <c r="D96" s="25">
        <v>1</v>
      </c>
      <c r="E96" s="25">
        <v>1</v>
      </c>
      <c r="F96" s="24" t="s">
        <v>87</v>
      </c>
      <c r="G96" s="24" t="s">
        <v>77</v>
      </c>
      <c r="H96" s="24" t="s">
        <v>46</v>
      </c>
      <c r="I96" s="77">
        <v>0</v>
      </c>
      <c r="J96" s="77">
        <v>0</v>
      </c>
      <c r="K96" s="77">
        <v>0</v>
      </c>
      <c r="L96" s="77">
        <v>0</v>
      </c>
      <c r="M96" s="77">
        <v>0</v>
      </c>
      <c r="N96" s="91">
        <v>0</v>
      </c>
    </row>
    <row r="97" spans="1:14" ht="15" customHeight="1" x14ac:dyDescent="0.25">
      <c r="A97" s="70">
        <v>2019</v>
      </c>
      <c r="B97" s="24" t="s">
        <v>11</v>
      </c>
      <c r="C97" s="25">
        <v>1</v>
      </c>
      <c r="D97" s="25">
        <v>1</v>
      </c>
      <c r="E97" s="25">
        <v>0</v>
      </c>
      <c r="F97" s="24" t="s">
        <v>87</v>
      </c>
      <c r="G97" s="24" t="s">
        <v>77</v>
      </c>
      <c r="H97" s="24" t="s">
        <v>38</v>
      </c>
      <c r="I97" s="77">
        <v>0</v>
      </c>
      <c r="J97" s="77">
        <v>0</v>
      </c>
      <c r="K97" s="77">
        <v>0</v>
      </c>
      <c r="L97" s="77">
        <v>0</v>
      </c>
      <c r="M97" s="77">
        <v>2.8107400000000098</v>
      </c>
      <c r="N97" s="91">
        <v>523.53355999999997</v>
      </c>
    </row>
    <row r="98" spans="1:14" ht="15" customHeight="1" x14ac:dyDescent="0.25">
      <c r="A98" s="70">
        <v>2019</v>
      </c>
      <c r="B98" s="24" t="s">
        <v>11</v>
      </c>
      <c r="C98" s="25">
        <v>1</v>
      </c>
      <c r="D98" s="25">
        <v>1</v>
      </c>
      <c r="E98" s="25">
        <v>0</v>
      </c>
      <c r="F98" s="24" t="s">
        <v>87</v>
      </c>
      <c r="G98" s="24" t="s">
        <v>77</v>
      </c>
      <c r="H98" s="24" t="s">
        <v>13</v>
      </c>
      <c r="I98" s="77">
        <v>0</v>
      </c>
      <c r="J98" s="77">
        <v>0</v>
      </c>
      <c r="K98" s="77">
        <v>0</v>
      </c>
      <c r="L98" s="77">
        <v>0</v>
      </c>
      <c r="M98" s="77">
        <v>6.2099999999816191E-3</v>
      </c>
      <c r="N98" s="91">
        <v>202.73689999999999</v>
      </c>
    </row>
    <row r="99" spans="1:14" ht="15" customHeight="1" x14ac:dyDescent="0.25">
      <c r="A99" s="70">
        <v>2019</v>
      </c>
      <c r="B99" s="24" t="s">
        <v>11</v>
      </c>
      <c r="C99" s="25">
        <v>1</v>
      </c>
      <c r="D99" s="25">
        <v>0</v>
      </c>
      <c r="E99" s="25">
        <v>0</v>
      </c>
      <c r="F99" s="24" t="s">
        <v>87</v>
      </c>
      <c r="G99" s="24" t="s">
        <v>77</v>
      </c>
      <c r="H99" s="24" t="s">
        <v>24</v>
      </c>
      <c r="I99" s="77">
        <v>0</v>
      </c>
      <c r="J99" s="77">
        <v>0</v>
      </c>
      <c r="K99" s="77">
        <v>0</v>
      </c>
      <c r="L99" s="77">
        <v>0</v>
      </c>
      <c r="M99" s="77">
        <v>0</v>
      </c>
      <c r="N99" s="91">
        <v>0</v>
      </c>
    </row>
    <row r="100" spans="1:14" ht="15" customHeight="1" x14ac:dyDescent="0.25">
      <c r="A100" s="70">
        <v>2019</v>
      </c>
      <c r="B100" s="24" t="s">
        <v>11</v>
      </c>
      <c r="C100" s="25">
        <v>1</v>
      </c>
      <c r="D100" s="25">
        <v>0</v>
      </c>
      <c r="E100" s="25">
        <v>0</v>
      </c>
      <c r="F100" s="24" t="s">
        <v>87</v>
      </c>
      <c r="G100" s="24" t="s">
        <v>77</v>
      </c>
      <c r="H100" s="24" t="s">
        <v>23</v>
      </c>
      <c r="I100" s="77">
        <v>0</v>
      </c>
      <c r="J100" s="77">
        <v>0</v>
      </c>
      <c r="K100" s="77">
        <v>0</v>
      </c>
      <c r="L100" s="77">
        <v>0</v>
      </c>
      <c r="M100" s="77">
        <v>0</v>
      </c>
      <c r="N100" s="91">
        <v>29.61055</v>
      </c>
    </row>
    <row r="101" spans="1:14" s="108" customFormat="1" ht="15" customHeight="1" x14ac:dyDescent="0.25">
      <c r="A101" s="70">
        <v>2019</v>
      </c>
      <c r="B101" s="24" t="s">
        <v>11</v>
      </c>
      <c r="C101" s="25">
        <v>1</v>
      </c>
      <c r="D101" s="25">
        <v>1</v>
      </c>
      <c r="E101" s="25">
        <v>1</v>
      </c>
      <c r="F101" s="24" t="s">
        <v>221</v>
      </c>
      <c r="G101" s="24" t="s">
        <v>56</v>
      </c>
      <c r="H101" s="24" t="s">
        <v>71</v>
      </c>
      <c r="I101" s="77">
        <v>0</v>
      </c>
      <c r="J101" s="77">
        <v>0</v>
      </c>
      <c r="K101" s="77">
        <v>0</v>
      </c>
      <c r="L101" s="77">
        <v>0</v>
      </c>
      <c r="M101" s="77">
        <v>0</v>
      </c>
      <c r="N101" s="91">
        <v>2000000</v>
      </c>
    </row>
    <row r="102" spans="1:14" s="108" customFormat="1" ht="15" customHeight="1" x14ac:dyDescent="0.25">
      <c r="A102" s="70">
        <v>2019</v>
      </c>
      <c r="B102" s="24" t="s">
        <v>11</v>
      </c>
      <c r="C102" s="25">
        <v>1</v>
      </c>
      <c r="D102" s="25">
        <v>1</v>
      </c>
      <c r="E102" s="25">
        <v>1</v>
      </c>
      <c r="F102" s="24" t="s">
        <v>221</v>
      </c>
      <c r="G102" s="24" t="s">
        <v>57</v>
      </c>
      <c r="H102" s="24" t="s">
        <v>71</v>
      </c>
      <c r="I102" s="77">
        <v>0</v>
      </c>
      <c r="J102" s="77">
        <v>0</v>
      </c>
      <c r="K102" s="77">
        <v>0</v>
      </c>
      <c r="L102" s="77">
        <v>0</v>
      </c>
      <c r="M102" s="77">
        <v>0</v>
      </c>
      <c r="N102" s="91">
        <v>1750000</v>
      </c>
    </row>
    <row r="103" spans="1:14" s="108" customFormat="1" ht="15" customHeight="1" x14ac:dyDescent="0.25">
      <c r="A103" s="70">
        <v>2019</v>
      </c>
      <c r="B103" s="24" t="s">
        <v>11</v>
      </c>
      <c r="C103" s="25">
        <v>1</v>
      </c>
      <c r="D103" s="25">
        <v>1</v>
      </c>
      <c r="E103" s="25">
        <v>0</v>
      </c>
      <c r="F103" s="24" t="s">
        <v>221</v>
      </c>
      <c r="G103" s="24" t="s">
        <v>52</v>
      </c>
      <c r="H103" s="24" t="s">
        <v>53</v>
      </c>
      <c r="I103" s="77">
        <v>0</v>
      </c>
      <c r="J103" s="77">
        <v>29602.154020000002</v>
      </c>
      <c r="K103" s="77">
        <v>1314.0466899999999</v>
      </c>
      <c r="L103" s="77">
        <v>0</v>
      </c>
      <c r="M103" s="77">
        <v>0</v>
      </c>
      <c r="N103" s="91">
        <v>344942.13458999997</v>
      </c>
    </row>
    <row r="104" spans="1:14" s="108" customFormat="1" ht="15" customHeight="1" x14ac:dyDescent="0.25">
      <c r="A104" s="70">
        <v>2019</v>
      </c>
      <c r="B104" s="24" t="s">
        <v>11</v>
      </c>
      <c r="C104" s="25">
        <v>1</v>
      </c>
      <c r="D104" s="25">
        <v>1</v>
      </c>
      <c r="E104" s="25">
        <v>1</v>
      </c>
      <c r="F104" s="24" t="s">
        <v>221</v>
      </c>
      <c r="G104" s="24" t="s">
        <v>58</v>
      </c>
      <c r="H104" s="24" t="s">
        <v>71</v>
      </c>
      <c r="I104" s="77">
        <v>0</v>
      </c>
      <c r="J104" s="77">
        <v>0</v>
      </c>
      <c r="K104" s="77">
        <v>0</v>
      </c>
      <c r="L104" s="77">
        <v>0</v>
      </c>
      <c r="M104" s="77">
        <v>0</v>
      </c>
      <c r="N104" s="91">
        <v>1000000</v>
      </c>
    </row>
    <row r="105" spans="1:14" s="108" customFormat="1" ht="15" customHeight="1" x14ac:dyDescent="0.25">
      <c r="A105" s="70">
        <v>2019</v>
      </c>
      <c r="B105" s="24" t="s">
        <v>11</v>
      </c>
      <c r="C105" s="25">
        <v>1</v>
      </c>
      <c r="D105" s="25">
        <v>1</v>
      </c>
      <c r="E105" s="25">
        <v>1</v>
      </c>
      <c r="F105" s="24" t="s">
        <v>221</v>
      </c>
      <c r="G105" s="24" t="s">
        <v>59</v>
      </c>
      <c r="H105" s="24" t="s">
        <v>71</v>
      </c>
      <c r="I105" s="77">
        <v>0</v>
      </c>
      <c r="J105" s="77">
        <v>0</v>
      </c>
      <c r="K105" s="77">
        <v>0</v>
      </c>
      <c r="L105" s="77">
        <v>0</v>
      </c>
      <c r="M105" s="77">
        <v>0</v>
      </c>
      <c r="N105" s="91">
        <v>1000000</v>
      </c>
    </row>
    <row r="106" spans="1:14" s="108" customFormat="1" ht="15" customHeight="1" x14ac:dyDescent="0.25">
      <c r="A106" s="70">
        <v>2019</v>
      </c>
      <c r="B106" s="24" t="s">
        <v>11</v>
      </c>
      <c r="C106" s="25">
        <v>1</v>
      </c>
      <c r="D106" s="25">
        <v>1</v>
      </c>
      <c r="E106" s="25">
        <v>1</v>
      </c>
      <c r="F106" s="24" t="s">
        <v>221</v>
      </c>
      <c r="G106" s="24" t="s">
        <v>60</v>
      </c>
      <c r="H106" s="24" t="s">
        <v>71</v>
      </c>
      <c r="I106" s="77">
        <v>0</v>
      </c>
      <c r="J106" s="77">
        <v>0</v>
      </c>
      <c r="K106" s="77">
        <v>7.5</v>
      </c>
      <c r="L106" s="77">
        <v>0</v>
      </c>
      <c r="M106" s="77">
        <v>0</v>
      </c>
      <c r="N106" s="91">
        <v>2500000</v>
      </c>
    </row>
    <row r="107" spans="1:14" s="108" customFormat="1" ht="15" customHeight="1" x14ac:dyDescent="0.25">
      <c r="A107" s="70">
        <v>2019</v>
      </c>
      <c r="B107" s="24" t="s">
        <v>11</v>
      </c>
      <c r="C107" s="25">
        <v>1</v>
      </c>
      <c r="D107" s="25">
        <v>1</v>
      </c>
      <c r="E107" s="25">
        <v>0</v>
      </c>
      <c r="F107" s="24" t="s">
        <v>221</v>
      </c>
      <c r="G107" s="24" t="s">
        <v>52</v>
      </c>
      <c r="H107" s="24" t="s">
        <v>61</v>
      </c>
      <c r="I107" s="77">
        <v>0</v>
      </c>
      <c r="J107" s="77">
        <v>0</v>
      </c>
      <c r="K107" s="77">
        <v>1156.25</v>
      </c>
      <c r="L107" s="77">
        <v>0</v>
      </c>
      <c r="M107" s="77">
        <v>0</v>
      </c>
      <c r="N107" s="91">
        <v>300000</v>
      </c>
    </row>
    <row r="108" spans="1:14" s="108" customFormat="1" ht="15" customHeight="1" x14ac:dyDescent="0.25">
      <c r="A108" s="70">
        <v>2019</v>
      </c>
      <c r="B108" s="24" t="s">
        <v>11</v>
      </c>
      <c r="C108" s="25">
        <v>1</v>
      </c>
      <c r="D108" s="25">
        <v>1</v>
      </c>
      <c r="E108" s="25">
        <v>1</v>
      </c>
      <c r="F108" s="24" t="s">
        <v>221</v>
      </c>
      <c r="G108" s="24" t="s">
        <v>62</v>
      </c>
      <c r="H108" s="24" t="s">
        <v>71</v>
      </c>
      <c r="I108" s="77">
        <v>0</v>
      </c>
      <c r="J108" s="77">
        <v>0</v>
      </c>
      <c r="K108" s="77">
        <v>118125.57073000001</v>
      </c>
      <c r="L108" s="77">
        <v>0</v>
      </c>
      <c r="M108" s="77">
        <v>0</v>
      </c>
      <c r="N108" s="91">
        <v>3000000</v>
      </c>
    </row>
    <row r="109" spans="1:14" s="108" customFormat="1" ht="15" customHeight="1" x14ac:dyDescent="0.25">
      <c r="A109" s="70">
        <v>2019</v>
      </c>
      <c r="B109" s="24" t="s">
        <v>11</v>
      </c>
      <c r="C109" s="25">
        <v>1</v>
      </c>
      <c r="D109" s="25">
        <v>1</v>
      </c>
      <c r="E109" s="25">
        <v>1</v>
      </c>
      <c r="F109" s="24" t="s">
        <v>221</v>
      </c>
      <c r="G109" s="24" t="s">
        <v>64</v>
      </c>
      <c r="H109" s="24" t="s">
        <v>71</v>
      </c>
      <c r="I109" s="77">
        <v>1000000</v>
      </c>
      <c r="J109" s="77">
        <v>0</v>
      </c>
      <c r="K109" s="77">
        <v>0</v>
      </c>
      <c r="L109" s="77">
        <v>0</v>
      </c>
      <c r="M109" s="77">
        <v>0</v>
      </c>
      <c r="N109" s="91">
        <v>1000000</v>
      </c>
    </row>
    <row r="110" spans="1:14" s="108" customFormat="1" ht="15" customHeight="1" x14ac:dyDescent="0.25">
      <c r="A110" s="88">
        <v>2019</v>
      </c>
      <c r="B110" s="89" t="s">
        <v>11</v>
      </c>
      <c r="C110" s="25">
        <v>1</v>
      </c>
      <c r="D110" s="25">
        <v>1</v>
      </c>
      <c r="E110" s="25">
        <v>0</v>
      </c>
      <c r="F110" s="24" t="s">
        <v>222</v>
      </c>
      <c r="G110" s="24" t="s">
        <v>204</v>
      </c>
      <c r="H110" s="24" t="s">
        <v>39</v>
      </c>
      <c r="I110" s="77">
        <v>0</v>
      </c>
      <c r="J110" s="77">
        <v>0</v>
      </c>
      <c r="K110" s="77">
        <v>0</v>
      </c>
      <c r="L110" s="77">
        <v>0</v>
      </c>
      <c r="M110" s="77">
        <v>0</v>
      </c>
      <c r="N110" s="91">
        <v>0</v>
      </c>
    </row>
    <row r="111" spans="1:14" s="108" customFormat="1" ht="15" customHeight="1" x14ac:dyDescent="0.25">
      <c r="A111" s="88">
        <v>2019</v>
      </c>
      <c r="B111" s="89" t="s">
        <v>11</v>
      </c>
      <c r="C111" s="25">
        <v>1</v>
      </c>
      <c r="D111" s="25">
        <v>1</v>
      </c>
      <c r="E111" s="25">
        <v>0</v>
      </c>
      <c r="F111" s="24" t="s">
        <v>222</v>
      </c>
      <c r="G111" s="24" t="s">
        <v>204</v>
      </c>
      <c r="H111" s="24" t="s">
        <v>39</v>
      </c>
      <c r="I111" s="77">
        <v>0</v>
      </c>
      <c r="J111" s="77">
        <v>0</v>
      </c>
      <c r="K111" s="77">
        <v>0</v>
      </c>
      <c r="L111" s="77">
        <v>0</v>
      </c>
      <c r="M111" s="77">
        <v>0</v>
      </c>
      <c r="N111" s="91">
        <v>0</v>
      </c>
    </row>
    <row r="112" spans="1:14" s="108" customFormat="1" ht="15" customHeight="1" x14ac:dyDescent="0.25">
      <c r="A112" s="88">
        <v>2019</v>
      </c>
      <c r="B112" s="89" t="s">
        <v>11</v>
      </c>
      <c r="C112" s="25">
        <v>1</v>
      </c>
      <c r="D112" s="25">
        <v>1</v>
      </c>
      <c r="E112" s="25">
        <v>0</v>
      </c>
      <c r="F112" s="24" t="s">
        <v>222</v>
      </c>
      <c r="G112" s="24" t="s">
        <v>204</v>
      </c>
      <c r="H112" s="24" t="s">
        <v>39</v>
      </c>
      <c r="I112" s="77">
        <v>0</v>
      </c>
      <c r="J112" s="77">
        <v>0</v>
      </c>
      <c r="K112" s="77">
        <v>0</v>
      </c>
      <c r="L112" s="77">
        <v>0</v>
      </c>
      <c r="M112" s="77">
        <v>0</v>
      </c>
      <c r="N112" s="91">
        <v>0</v>
      </c>
    </row>
    <row r="113" spans="1:14" s="108" customFormat="1" ht="15" customHeight="1" x14ac:dyDescent="0.25">
      <c r="A113" s="88">
        <v>2019</v>
      </c>
      <c r="B113" s="89" t="s">
        <v>11</v>
      </c>
      <c r="C113" s="25">
        <v>1</v>
      </c>
      <c r="D113" s="25">
        <v>1</v>
      </c>
      <c r="E113" s="25">
        <v>0</v>
      </c>
      <c r="F113" s="24" t="s">
        <v>222</v>
      </c>
      <c r="G113" s="24" t="s">
        <v>205</v>
      </c>
      <c r="H113" s="24" t="s">
        <v>39</v>
      </c>
      <c r="I113" s="77">
        <v>0</v>
      </c>
      <c r="J113" s="77">
        <v>0</v>
      </c>
      <c r="K113" s="77">
        <v>0</v>
      </c>
      <c r="L113" s="77">
        <v>0</v>
      </c>
      <c r="M113" s="77">
        <v>0</v>
      </c>
      <c r="N113" s="91">
        <v>0</v>
      </c>
    </row>
    <row r="114" spans="1:14" s="108" customFormat="1" ht="15" customHeight="1" x14ac:dyDescent="0.25">
      <c r="A114" s="88">
        <v>2019</v>
      </c>
      <c r="B114" s="89" t="s">
        <v>11</v>
      </c>
      <c r="C114" s="25">
        <v>1</v>
      </c>
      <c r="D114" s="25">
        <v>1</v>
      </c>
      <c r="E114" s="25">
        <v>0</v>
      </c>
      <c r="F114" s="24" t="s">
        <v>222</v>
      </c>
      <c r="G114" s="24" t="s">
        <v>205</v>
      </c>
      <c r="H114" s="24" t="s">
        <v>39</v>
      </c>
      <c r="I114" s="77">
        <v>0</v>
      </c>
      <c r="J114" s="77">
        <v>0</v>
      </c>
      <c r="K114" s="77">
        <v>0</v>
      </c>
      <c r="L114" s="77">
        <v>0</v>
      </c>
      <c r="M114" s="77">
        <v>0</v>
      </c>
      <c r="N114" s="91">
        <v>0</v>
      </c>
    </row>
    <row r="115" spans="1:14" s="108" customFormat="1" ht="15" customHeight="1" x14ac:dyDescent="0.25">
      <c r="A115" s="88">
        <v>2019</v>
      </c>
      <c r="B115" s="89" t="s">
        <v>11</v>
      </c>
      <c r="C115" s="25">
        <v>1</v>
      </c>
      <c r="D115" s="25">
        <v>1</v>
      </c>
      <c r="E115" s="25">
        <v>0</v>
      </c>
      <c r="F115" s="24" t="s">
        <v>222</v>
      </c>
      <c r="G115" s="24" t="s">
        <v>206</v>
      </c>
      <c r="H115" s="24" t="s">
        <v>39</v>
      </c>
      <c r="I115" s="77">
        <v>0</v>
      </c>
      <c r="J115" s="77">
        <v>67750.123649999965</v>
      </c>
      <c r="K115" s="77">
        <v>595.47070000001986</v>
      </c>
      <c r="L115" s="77">
        <v>0</v>
      </c>
      <c r="M115" s="77">
        <v>0</v>
      </c>
      <c r="N115" s="91">
        <v>2885.1081399999093</v>
      </c>
    </row>
    <row r="116" spans="1:14" s="108" customFormat="1" ht="15" customHeight="1" x14ac:dyDescent="0.25">
      <c r="A116" s="88">
        <v>2019</v>
      </c>
      <c r="B116" s="89" t="s">
        <v>11</v>
      </c>
      <c r="C116" s="25">
        <v>1</v>
      </c>
      <c r="D116" s="25">
        <v>1</v>
      </c>
      <c r="E116" s="25">
        <v>0</v>
      </c>
      <c r="F116" s="24" t="s">
        <v>222</v>
      </c>
      <c r="G116" s="24" t="s">
        <v>206</v>
      </c>
      <c r="H116" s="24" t="s">
        <v>39</v>
      </c>
      <c r="I116" s="77">
        <v>0</v>
      </c>
      <c r="J116" s="77">
        <v>19166.666666666686</v>
      </c>
      <c r="K116" s="77">
        <v>2360.4622222222242</v>
      </c>
      <c r="L116" s="77">
        <v>0</v>
      </c>
      <c r="M116" s="77">
        <v>0</v>
      </c>
      <c r="N116" s="91">
        <v>260833.33333333331</v>
      </c>
    </row>
    <row r="117" spans="1:14" s="108" customFormat="1" ht="15" customHeight="1" x14ac:dyDescent="0.25">
      <c r="A117" s="88">
        <v>2019</v>
      </c>
      <c r="B117" s="89" t="s">
        <v>11</v>
      </c>
      <c r="C117" s="25">
        <v>1</v>
      </c>
      <c r="D117" s="25">
        <v>1</v>
      </c>
      <c r="E117" s="25">
        <v>0</v>
      </c>
      <c r="F117" s="24" t="s">
        <v>222</v>
      </c>
      <c r="G117" s="24" t="s">
        <v>207</v>
      </c>
      <c r="H117" s="24" t="s">
        <v>39</v>
      </c>
      <c r="I117" s="77">
        <v>0</v>
      </c>
      <c r="J117" s="77">
        <v>10000</v>
      </c>
      <c r="K117" s="77">
        <v>331.08333222222791</v>
      </c>
      <c r="L117" s="77">
        <v>0</v>
      </c>
      <c r="M117" s="77">
        <v>0</v>
      </c>
      <c r="N117" s="91">
        <v>50000</v>
      </c>
    </row>
    <row r="118" spans="1:14" s="108" customFormat="1" ht="15" customHeight="1" x14ac:dyDescent="0.25">
      <c r="A118" s="90">
        <v>2019</v>
      </c>
      <c r="B118" s="24" t="s">
        <v>11</v>
      </c>
      <c r="C118" s="25">
        <v>1</v>
      </c>
      <c r="D118" s="25">
        <v>1</v>
      </c>
      <c r="E118" s="25">
        <v>0</v>
      </c>
      <c r="F118" s="24" t="s">
        <v>217</v>
      </c>
      <c r="G118" s="24" t="s">
        <v>217</v>
      </c>
      <c r="H118" s="24" t="s">
        <v>53</v>
      </c>
      <c r="I118" s="77">
        <v>0</v>
      </c>
      <c r="J118" s="77">
        <v>6564.8779999999997</v>
      </c>
      <c r="K118" s="77">
        <v>0</v>
      </c>
      <c r="L118" s="77">
        <v>0</v>
      </c>
      <c r="M118" s="77">
        <v>0</v>
      </c>
      <c r="N118" s="91">
        <v>756115.223</v>
      </c>
    </row>
    <row r="119" spans="1:14" s="108" customFormat="1" ht="15" customHeight="1" x14ac:dyDescent="0.25">
      <c r="A119" s="90">
        <v>2019</v>
      </c>
      <c r="B119" s="24" t="s">
        <v>11</v>
      </c>
      <c r="C119" s="25">
        <v>1</v>
      </c>
      <c r="D119" s="25">
        <v>0</v>
      </c>
      <c r="E119" s="25">
        <v>0</v>
      </c>
      <c r="F119" s="24" t="s">
        <v>218</v>
      </c>
      <c r="G119" s="24" t="s">
        <v>198</v>
      </c>
      <c r="H119" s="24" t="s">
        <v>17</v>
      </c>
      <c r="I119" s="77">
        <v>0</v>
      </c>
      <c r="J119" s="77">
        <v>0</v>
      </c>
      <c r="K119" s="77">
        <v>0</v>
      </c>
      <c r="L119" s="91">
        <v>0</v>
      </c>
      <c r="M119" s="91">
        <v>2600</v>
      </c>
      <c r="N119" s="91">
        <v>366500</v>
      </c>
    </row>
    <row r="120" spans="1:14" s="108" customFormat="1" ht="15" customHeight="1" x14ac:dyDescent="0.25">
      <c r="A120" s="90">
        <v>2019</v>
      </c>
      <c r="B120" s="24" t="s">
        <v>11</v>
      </c>
      <c r="C120" s="25">
        <v>1</v>
      </c>
      <c r="D120" s="25">
        <v>0</v>
      </c>
      <c r="E120" s="25">
        <v>0</v>
      </c>
      <c r="F120" s="24" t="s">
        <v>218</v>
      </c>
      <c r="G120" s="24" t="s">
        <v>199</v>
      </c>
      <c r="H120" s="24" t="s">
        <v>17</v>
      </c>
      <c r="I120" s="77">
        <v>0</v>
      </c>
      <c r="J120" s="77">
        <v>0</v>
      </c>
      <c r="K120" s="77">
        <v>0</v>
      </c>
      <c r="L120" s="91">
        <v>0</v>
      </c>
      <c r="M120" s="91">
        <v>2600</v>
      </c>
      <c r="N120" s="91">
        <v>355800</v>
      </c>
    </row>
    <row r="121" spans="1:14" s="108" customFormat="1" ht="15" customHeight="1" x14ac:dyDescent="0.25">
      <c r="A121" s="70">
        <v>2019</v>
      </c>
      <c r="B121" s="24" t="s">
        <v>42</v>
      </c>
      <c r="C121" s="25">
        <v>1</v>
      </c>
      <c r="D121" s="25">
        <v>1</v>
      </c>
      <c r="E121" s="25">
        <v>0</v>
      </c>
      <c r="F121" s="24" t="s">
        <v>220</v>
      </c>
      <c r="G121" s="24" t="s">
        <v>220</v>
      </c>
      <c r="H121" s="24" t="s">
        <v>47</v>
      </c>
      <c r="I121" s="77">
        <v>0</v>
      </c>
      <c r="J121" s="77">
        <v>0</v>
      </c>
      <c r="K121" s="77">
        <v>0</v>
      </c>
      <c r="L121" s="77">
        <v>0</v>
      </c>
      <c r="M121" s="77">
        <v>0</v>
      </c>
      <c r="N121" s="91">
        <v>157894.73680000001</v>
      </c>
    </row>
    <row r="122" spans="1:14" s="108" customFormat="1" ht="15" customHeight="1" x14ac:dyDescent="0.25">
      <c r="A122" s="70">
        <v>2019</v>
      </c>
      <c r="B122" s="24" t="s">
        <v>42</v>
      </c>
      <c r="C122" s="25">
        <v>1</v>
      </c>
      <c r="D122" s="25">
        <v>1</v>
      </c>
      <c r="E122" s="25">
        <v>0</v>
      </c>
      <c r="F122" s="24" t="s">
        <v>220</v>
      </c>
      <c r="G122" s="24" t="s">
        <v>220</v>
      </c>
      <c r="H122" s="24" t="s">
        <v>13</v>
      </c>
      <c r="I122" s="77">
        <v>0</v>
      </c>
      <c r="J122" s="77">
        <v>0</v>
      </c>
      <c r="K122" s="77">
        <v>0</v>
      </c>
      <c r="L122" s="77">
        <v>0</v>
      </c>
      <c r="M122" s="77">
        <v>0</v>
      </c>
      <c r="N122" s="91">
        <v>0</v>
      </c>
    </row>
    <row r="123" spans="1:14" s="108" customFormat="1" ht="15" customHeight="1" x14ac:dyDescent="0.25">
      <c r="A123" s="70">
        <v>2019</v>
      </c>
      <c r="B123" s="24" t="s">
        <v>42</v>
      </c>
      <c r="C123" s="25">
        <v>1</v>
      </c>
      <c r="D123" s="25">
        <v>1</v>
      </c>
      <c r="E123" s="25">
        <v>1</v>
      </c>
      <c r="F123" s="24" t="s">
        <v>14</v>
      </c>
      <c r="G123" s="24" t="s">
        <v>14</v>
      </c>
      <c r="H123" s="24" t="s">
        <v>71</v>
      </c>
      <c r="I123" s="77">
        <v>752.78117999999995</v>
      </c>
      <c r="J123" s="77">
        <v>15276.331759999999</v>
      </c>
      <c r="K123" s="77">
        <v>10095.330309999999</v>
      </c>
      <c r="L123" s="77">
        <v>0</v>
      </c>
      <c r="M123" s="77">
        <v>-972.56618999973216</v>
      </c>
      <c r="N123" s="91">
        <v>2817039.7599200001</v>
      </c>
    </row>
    <row r="124" spans="1:14" s="108" customFormat="1" ht="15" customHeight="1" x14ac:dyDescent="0.25">
      <c r="A124" s="70">
        <v>2019</v>
      </c>
      <c r="B124" s="24" t="s">
        <v>42</v>
      </c>
      <c r="C124" s="25">
        <v>1</v>
      </c>
      <c r="D124" s="25">
        <v>1</v>
      </c>
      <c r="E124" s="25">
        <v>0</v>
      </c>
      <c r="F124" s="24" t="s">
        <v>14</v>
      </c>
      <c r="G124" s="24" t="s">
        <v>14</v>
      </c>
      <c r="H124" s="24" t="s">
        <v>15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91">
        <v>0</v>
      </c>
    </row>
    <row r="125" spans="1:14" s="108" customFormat="1" ht="15" customHeight="1" x14ac:dyDescent="0.25">
      <c r="A125" s="70">
        <v>2019</v>
      </c>
      <c r="B125" s="24" t="s">
        <v>42</v>
      </c>
      <c r="C125" s="25">
        <v>1</v>
      </c>
      <c r="D125" s="25">
        <v>1</v>
      </c>
      <c r="E125" s="25">
        <v>0</v>
      </c>
      <c r="F125" s="24" t="s">
        <v>14</v>
      </c>
      <c r="G125" s="24" t="s">
        <v>14</v>
      </c>
      <c r="H125" s="24" t="s">
        <v>47</v>
      </c>
      <c r="I125" s="77">
        <v>0</v>
      </c>
      <c r="J125" s="77">
        <v>52500</v>
      </c>
      <c r="K125" s="77">
        <v>10745.127860000001</v>
      </c>
      <c r="L125" s="77">
        <v>0</v>
      </c>
      <c r="M125" s="77">
        <v>0</v>
      </c>
      <c r="N125" s="91">
        <v>420500</v>
      </c>
    </row>
    <row r="126" spans="1:14" s="108" customFormat="1" ht="15" customHeight="1" x14ac:dyDescent="0.25">
      <c r="A126" s="70">
        <v>2019</v>
      </c>
      <c r="B126" s="24" t="s">
        <v>42</v>
      </c>
      <c r="C126" s="25">
        <v>1</v>
      </c>
      <c r="D126" s="25">
        <v>1</v>
      </c>
      <c r="E126" s="25">
        <v>0</v>
      </c>
      <c r="F126" s="24" t="s">
        <v>14</v>
      </c>
      <c r="G126" s="24" t="s">
        <v>14</v>
      </c>
      <c r="H126" s="24" t="s">
        <v>63</v>
      </c>
      <c r="I126" s="77">
        <v>0</v>
      </c>
      <c r="J126" s="77">
        <v>0</v>
      </c>
      <c r="K126" s="77">
        <v>228.55500000000001</v>
      </c>
      <c r="L126" s="77">
        <v>0</v>
      </c>
      <c r="M126" s="77">
        <v>0</v>
      </c>
      <c r="N126" s="91">
        <v>23500</v>
      </c>
    </row>
    <row r="127" spans="1:14" s="108" customFormat="1" ht="15" customHeight="1" x14ac:dyDescent="0.25">
      <c r="A127" s="70">
        <v>2019</v>
      </c>
      <c r="B127" s="24" t="s">
        <v>42</v>
      </c>
      <c r="C127" s="25">
        <v>1</v>
      </c>
      <c r="D127" s="25">
        <v>1</v>
      </c>
      <c r="E127" s="25">
        <v>0</v>
      </c>
      <c r="F127" s="24" t="s">
        <v>14</v>
      </c>
      <c r="G127" s="24" t="s">
        <v>14</v>
      </c>
      <c r="H127" s="24" t="s">
        <v>50</v>
      </c>
      <c r="I127" s="77">
        <v>0</v>
      </c>
      <c r="J127" s="77">
        <v>950.47607000000005</v>
      </c>
      <c r="K127" s="77">
        <v>283.88871999999998</v>
      </c>
      <c r="L127" s="77">
        <v>0</v>
      </c>
      <c r="M127" s="77">
        <v>-4.2064129956997931E-12</v>
      </c>
      <c r="N127" s="91">
        <v>100855.96639</v>
      </c>
    </row>
    <row r="128" spans="1:14" s="108" customFormat="1" ht="15" customHeight="1" x14ac:dyDescent="0.25">
      <c r="A128" s="70">
        <v>2019</v>
      </c>
      <c r="B128" s="24" t="s">
        <v>42</v>
      </c>
      <c r="C128" s="25">
        <v>1</v>
      </c>
      <c r="D128" s="25">
        <v>1</v>
      </c>
      <c r="E128" s="25">
        <v>1</v>
      </c>
      <c r="F128" s="24" t="s">
        <v>87</v>
      </c>
      <c r="G128" s="24" t="s">
        <v>87</v>
      </c>
      <c r="H128" s="24" t="s">
        <v>71</v>
      </c>
      <c r="I128" s="77">
        <v>9498.7557899999993</v>
      </c>
      <c r="J128" s="77">
        <v>9707.6330699999999</v>
      </c>
      <c r="K128" s="77">
        <v>1736.2669000000001</v>
      </c>
      <c r="L128" s="77">
        <v>0</v>
      </c>
      <c r="M128" s="77">
        <v>419.11938999906124</v>
      </c>
      <c r="N128" s="91">
        <v>6561355.9828999983</v>
      </c>
    </row>
    <row r="129" spans="1:14" s="108" customFormat="1" ht="15" customHeight="1" x14ac:dyDescent="0.25">
      <c r="A129" s="70">
        <v>2019</v>
      </c>
      <c r="B129" s="24" t="s">
        <v>42</v>
      </c>
      <c r="C129" s="25">
        <v>1</v>
      </c>
      <c r="D129" s="25">
        <v>1</v>
      </c>
      <c r="E129" s="25">
        <v>0</v>
      </c>
      <c r="F129" s="24" t="s">
        <v>87</v>
      </c>
      <c r="G129" s="24" t="s">
        <v>87</v>
      </c>
      <c r="H129" s="24" t="s">
        <v>48</v>
      </c>
      <c r="I129" s="77">
        <v>0</v>
      </c>
      <c r="J129" s="77">
        <v>0</v>
      </c>
      <c r="K129" s="77">
        <v>0</v>
      </c>
      <c r="L129" s="77">
        <v>0</v>
      </c>
      <c r="M129" s="77">
        <v>0</v>
      </c>
      <c r="N129" s="91">
        <v>104406.31956</v>
      </c>
    </row>
    <row r="130" spans="1:14" s="108" customFormat="1" ht="15" customHeight="1" x14ac:dyDescent="0.25">
      <c r="A130" s="70">
        <v>2019</v>
      </c>
      <c r="B130" s="24" t="s">
        <v>42</v>
      </c>
      <c r="C130" s="25">
        <v>1</v>
      </c>
      <c r="D130" s="25">
        <v>1</v>
      </c>
      <c r="E130" s="25">
        <v>0</v>
      </c>
      <c r="F130" s="24" t="s">
        <v>87</v>
      </c>
      <c r="G130" s="24" t="s">
        <v>87</v>
      </c>
      <c r="H130" s="24" t="s">
        <v>9</v>
      </c>
      <c r="I130" s="77">
        <v>0</v>
      </c>
      <c r="J130" s="77">
        <v>0</v>
      </c>
      <c r="K130" s="77">
        <v>0</v>
      </c>
      <c r="L130" s="77">
        <v>0</v>
      </c>
      <c r="M130" s="77">
        <v>0</v>
      </c>
      <c r="N130" s="91">
        <v>0</v>
      </c>
    </row>
    <row r="131" spans="1:14" s="108" customFormat="1" ht="15" customHeight="1" x14ac:dyDescent="0.25">
      <c r="A131" s="70">
        <v>2019</v>
      </c>
      <c r="B131" s="24" t="s">
        <v>42</v>
      </c>
      <c r="C131" s="25">
        <v>1</v>
      </c>
      <c r="D131" s="25">
        <v>0</v>
      </c>
      <c r="E131" s="25">
        <v>0</v>
      </c>
      <c r="F131" s="24" t="s">
        <v>87</v>
      </c>
      <c r="G131" s="24" t="s">
        <v>87</v>
      </c>
      <c r="H131" s="24" t="s">
        <v>17</v>
      </c>
      <c r="I131" s="77">
        <v>0</v>
      </c>
      <c r="J131" s="77">
        <v>0</v>
      </c>
      <c r="K131" s="77">
        <v>0</v>
      </c>
      <c r="L131" s="77">
        <v>0</v>
      </c>
      <c r="M131" s="77">
        <v>0</v>
      </c>
      <c r="N131" s="91">
        <v>0</v>
      </c>
    </row>
    <row r="132" spans="1:14" s="108" customFormat="1" ht="15" customHeight="1" x14ac:dyDescent="0.25">
      <c r="A132" s="70">
        <v>2019</v>
      </c>
      <c r="B132" s="24" t="s">
        <v>42</v>
      </c>
      <c r="C132" s="25">
        <v>1</v>
      </c>
      <c r="D132" s="25">
        <v>1</v>
      </c>
      <c r="E132" s="25">
        <v>1</v>
      </c>
      <c r="F132" s="24" t="s">
        <v>87</v>
      </c>
      <c r="G132" s="24" t="s">
        <v>87</v>
      </c>
      <c r="H132" s="24" t="s">
        <v>16</v>
      </c>
      <c r="I132" s="77">
        <v>0</v>
      </c>
      <c r="J132" s="77">
        <v>0</v>
      </c>
      <c r="K132" s="77">
        <v>0</v>
      </c>
      <c r="L132" s="77">
        <v>0</v>
      </c>
      <c r="M132" s="77">
        <v>-20.642979999999852</v>
      </c>
      <c r="N132" s="91">
        <v>1908.0490500000001</v>
      </c>
    </row>
    <row r="133" spans="1:14" s="108" customFormat="1" ht="15" customHeight="1" x14ac:dyDescent="0.25">
      <c r="A133" s="70">
        <v>2019</v>
      </c>
      <c r="B133" s="24" t="s">
        <v>42</v>
      </c>
      <c r="C133" s="25">
        <v>1</v>
      </c>
      <c r="D133" s="25">
        <v>1</v>
      </c>
      <c r="E133" s="25">
        <v>0</v>
      </c>
      <c r="F133" s="24" t="s">
        <v>87</v>
      </c>
      <c r="G133" s="24" t="s">
        <v>87</v>
      </c>
      <c r="H133" s="24" t="s">
        <v>18</v>
      </c>
      <c r="I133" s="77">
        <v>0</v>
      </c>
      <c r="J133" s="77">
        <v>0</v>
      </c>
      <c r="K133" s="77">
        <v>0</v>
      </c>
      <c r="L133" s="77">
        <v>0</v>
      </c>
      <c r="M133" s="77">
        <v>0</v>
      </c>
      <c r="N133" s="91">
        <v>0</v>
      </c>
    </row>
    <row r="134" spans="1:14" s="108" customFormat="1" ht="15" customHeight="1" x14ac:dyDescent="0.25">
      <c r="A134" s="70">
        <v>2019</v>
      </c>
      <c r="B134" s="24" t="s">
        <v>42</v>
      </c>
      <c r="C134" s="25">
        <v>1</v>
      </c>
      <c r="D134" s="25">
        <v>1</v>
      </c>
      <c r="E134" s="25">
        <v>0</v>
      </c>
      <c r="F134" s="24" t="s">
        <v>87</v>
      </c>
      <c r="G134" s="24" t="s">
        <v>87</v>
      </c>
      <c r="H134" s="24" t="s">
        <v>19</v>
      </c>
      <c r="I134" s="77">
        <v>0</v>
      </c>
      <c r="J134" s="77">
        <v>0</v>
      </c>
      <c r="K134" s="77">
        <v>0</v>
      </c>
      <c r="L134" s="77">
        <v>0</v>
      </c>
      <c r="M134" s="77">
        <v>-6.5225500000000238</v>
      </c>
      <c r="N134" s="91">
        <v>602.88513</v>
      </c>
    </row>
    <row r="135" spans="1:14" s="108" customFormat="1" ht="15" customHeight="1" x14ac:dyDescent="0.25">
      <c r="A135" s="70">
        <v>2019</v>
      </c>
      <c r="B135" s="24" t="s">
        <v>42</v>
      </c>
      <c r="C135" s="25">
        <v>1</v>
      </c>
      <c r="D135" s="25">
        <v>1</v>
      </c>
      <c r="E135" s="25">
        <v>0</v>
      </c>
      <c r="F135" s="24" t="s">
        <v>87</v>
      </c>
      <c r="G135" s="24" t="s">
        <v>87</v>
      </c>
      <c r="H135" s="24" t="s">
        <v>72</v>
      </c>
      <c r="I135" s="77">
        <v>0</v>
      </c>
      <c r="J135" s="77">
        <v>0</v>
      </c>
      <c r="K135" s="77">
        <v>0</v>
      </c>
      <c r="L135" s="77">
        <v>0</v>
      </c>
      <c r="M135" s="77">
        <v>-178.86508999999205</v>
      </c>
      <c r="N135" s="91">
        <v>105532.66018000001</v>
      </c>
    </row>
    <row r="136" spans="1:14" s="108" customFormat="1" ht="15" customHeight="1" x14ac:dyDescent="0.25">
      <c r="A136" s="70">
        <v>2019</v>
      </c>
      <c r="B136" s="24" t="s">
        <v>42</v>
      </c>
      <c r="C136" s="25">
        <v>1</v>
      </c>
      <c r="D136" s="25">
        <v>1</v>
      </c>
      <c r="E136" s="25">
        <v>0</v>
      </c>
      <c r="F136" s="24" t="s">
        <v>87</v>
      </c>
      <c r="G136" s="24" t="s">
        <v>87</v>
      </c>
      <c r="H136" s="24" t="s">
        <v>20</v>
      </c>
      <c r="I136" s="77">
        <v>0</v>
      </c>
      <c r="J136" s="77">
        <v>0</v>
      </c>
      <c r="K136" s="77">
        <v>0</v>
      </c>
      <c r="L136" s="77">
        <v>0</v>
      </c>
      <c r="M136" s="77">
        <v>0</v>
      </c>
      <c r="N136" s="91">
        <v>25368.995309999998</v>
      </c>
    </row>
    <row r="137" spans="1:14" s="108" customFormat="1" ht="15" customHeight="1" x14ac:dyDescent="0.25">
      <c r="A137" s="70">
        <v>2019</v>
      </c>
      <c r="B137" s="24" t="s">
        <v>42</v>
      </c>
      <c r="C137" s="25">
        <v>1</v>
      </c>
      <c r="D137" s="25">
        <v>1</v>
      </c>
      <c r="E137" s="25">
        <v>0</v>
      </c>
      <c r="F137" s="24" t="s">
        <v>87</v>
      </c>
      <c r="G137" s="24" t="s">
        <v>87</v>
      </c>
      <c r="H137" s="24" t="s">
        <v>21</v>
      </c>
      <c r="I137" s="77">
        <v>0</v>
      </c>
      <c r="J137" s="77">
        <v>0</v>
      </c>
      <c r="K137" s="77">
        <v>0</v>
      </c>
      <c r="L137" s="77">
        <v>0</v>
      </c>
      <c r="M137" s="77">
        <v>-809.16323000000557</v>
      </c>
      <c r="N137" s="91">
        <v>72015.527749999994</v>
      </c>
    </row>
    <row r="138" spans="1:14" s="108" customFormat="1" ht="15" customHeight="1" x14ac:dyDescent="0.25">
      <c r="A138" s="70">
        <v>2019</v>
      </c>
      <c r="B138" s="24" t="s">
        <v>42</v>
      </c>
      <c r="C138" s="25">
        <v>1</v>
      </c>
      <c r="D138" s="25">
        <v>1</v>
      </c>
      <c r="E138" s="25">
        <v>0</v>
      </c>
      <c r="F138" s="24" t="s">
        <v>87</v>
      </c>
      <c r="G138" s="24" t="s">
        <v>87</v>
      </c>
      <c r="H138" s="24" t="s">
        <v>10</v>
      </c>
      <c r="I138" s="77">
        <v>0</v>
      </c>
      <c r="J138" s="77">
        <v>0</v>
      </c>
      <c r="K138" s="77">
        <v>0</v>
      </c>
      <c r="L138" s="77">
        <v>0</v>
      </c>
      <c r="M138" s="77">
        <v>0</v>
      </c>
      <c r="N138" s="91">
        <v>24009.582190000001</v>
      </c>
    </row>
    <row r="139" spans="1:14" s="108" customFormat="1" ht="15" customHeight="1" x14ac:dyDescent="0.25">
      <c r="A139" s="70">
        <v>2019</v>
      </c>
      <c r="B139" s="24" t="s">
        <v>42</v>
      </c>
      <c r="C139" s="25">
        <v>1</v>
      </c>
      <c r="D139" s="25">
        <v>1</v>
      </c>
      <c r="E139" s="25">
        <v>0</v>
      </c>
      <c r="F139" s="24" t="s">
        <v>87</v>
      </c>
      <c r="G139" s="24" t="s">
        <v>87</v>
      </c>
      <c r="H139" s="24" t="s">
        <v>31</v>
      </c>
      <c r="I139" s="77">
        <v>0</v>
      </c>
      <c r="J139" s="77">
        <v>0</v>
      </c>
      <c r="K139" s="77">
        <v>0</v>
      </c>
      <c r="L139" s="77">
        <v>0</v>
      </c>
      <c r="M139" s="77">
        <v>0</v>
      </c>
      <c r="N139" s="91">
        <v>30793.759600000001</v>
      </c>
    </row>
    <row r="140" spans="1:14" s="108" customFormat="1" ht="15" customHeight="1" x14ac:dyDescent="0.25">
      <c r="A140" s="70">
        <v>2019</v>
      </c>
      <c r="B140" s="24" t="s">
        <v>42</v>
      </c>
      <c r="C140" s="25">
        <v>1</v>
      </c>
      <c r="D140" s="25">
        <v>1</v>
      </c>
      <c r="E140" s="25">
        <v>0</v>
      </c>
      <c r="F140" s="24" t="s">
        <v>87</v>
      </c>
      <c r="G140" s="24" t="s">
        <v>87</v>
      </c>
      <c r="H140" s="24" t="s">
        <v>51</v>
      </c>
      <c r="I140" s="77">
        <v>0</v>
      </c>
      <c r="J140" s="77">
        <v>0</v>
      </c>
      <c r="K140" s="77">
        <v>0</v>
      </c>
      <c r="L140" s="77">
        <v>0</v>
      </c>
      <c r="M140" s="77">
        <v>-25.830000000000382</v>
      </c>
      <c r="N140" s="91">
        <v>2387.4899999999998</v>
      </c>
    </row>
    <row r="141" spans="1:14" s="108" customFormat="1" ht="15" customHeight="1" x14ac:dyDescent="0.25">
      <c r="A141" s="70">
        <v>2019</v>
      </c>
      <c r="B141" s="24" t="s">
        <v>42</v>
      </c>
      <c r="C141" s="25">
        <v>1</v>
      </c>
      <c r="D141" s="25">
        <v>1</v>
      </c>
      <c r="E141" s="25">
        <v>1</v>
      </c>
      <c r="F141" s="24" t="s">
        <v>219</v>
      </c>
      <c r="G141" s="24" t="s">
        <v>2</v>
      </c>
      <c r="H141" s="24" t="s">
        <v>71</v>
      </c>
      <c r="I141" s="77">
        <v>0</v>
      </c>
      <c r="J141" s="77">
        <v>26.688839999999999</v>
      </c>
      <c r="K141" s="77">
        <v>0.20016</v>
      </c>
      <c r="L141" s="77">
        <v>0</v>
      </c>
      <c r="M141" s="77">
        <v>-2.8421709430404007E-14</v>
      </c>
      <c r="N141" s="91">
        <v>1855.5130899999999</v>
      </c>
    </row>
    <row r="142" spans="1:14" s="108" customFormat="1" ht="15" customHeight="1" x14ac:dyDescent="0.25">
      <c r="A142" s="70">
        <v>2019</v>
      </c>
      <c r="B142" s="24" t="s">
        <v>42</v>
      </c>
      <c r="C142" s="25">
        <v>1</v>
      </c>
      <c r="D142" s="25">
        <v>1</v>
      </c>
      <c r="E142" s="25">
        <v>1</v>
      </c>
      <c r="F142" s="24" t="s">
        <v>219</v>
      </c>
      <c r="G142" s="24" t="s">
        <v>8</v>
      </c>
      <c r="H142" s="24" t="s">
        <v>71</v>
      </c>
      <c r="I142" s="77">
        <v>0</v>
      </c>
      <c r="J142" s="77">
        <v>0</v>
      </c>
      <c r="K142" s="77">
        <v>0</v>
      </c>
      <c r="L142" s="77">
        <v>0</v>
      </c>
      <c r="M142" s="77">
        <v>-94.183909999999742</v>
      </c>
      <c r="N142" s="91">
        <v>38620.128429999997</v>
      </c>
    </row>
    <row r="143" spans="1:14" s="108" customFormat="1" ht="15" customHeight="1" x14ac:dyDescent="0.25">
      <c r="A143" s="70">
        <v>2019</v>
      </c>
      <c r="B143" s="24" t="s">
        <v>42</v>
      </c>
      <c r="C143" s="25">
        <v>1</v>
      </c>
      <c r="D143" s="25">
        <v>1</v>
      </c>
      <c r="E143" s="25">
        <v>1</v>
      </c>
      <c r="F143" s="24" t="s">
        <v>219</v>
      </c>
      <c r="G143" s="24" t="s">
        <v>7</v>
      </c>
      <c r="H143" s="24" t="s">
        <v>71</v>
      </c>
      <c r="I143" s="77">
        <v>0</v>
      </c>
      <c r="J143" s="77">
        <v>0</v>
      </c>
      <c r="K143" s="77">
        <v>0</v>
      </c>
      <c r="L143" s="77">
        <v>0</v>
      </c>
      <c r="M143" s="77">
        <v>0</v>
      </c>
      <c r="N143" s="91">
        <v>368800</v>
      </c>
    </row>
    <row r="144" spans="1:14" s="108" customFormat="1" ht="15" customHeight="1" x14ac:dyDescent="0.25">
      <c r="A144" s="70">
        <v>2019</v>
      </c>
      <c r="B144" s="24" t="s">
        <v>42</v>
      </c>
      <c r="C144" s="25">
        <v>1</v>
      </c>
      <c r="D144" s="25">
        <v>1</v>
      </c>
      <c r="E144" s="25">
        <v>1</v>
      </c>
      <c r="F144" s="24" t="s">
        <v>219</v>
      </c>
      <c r="G144" s="24" t="s">
        <v>65</v>
      </c>
      <c r="H144" s="24" t="s">
        <v>71</v>
      </c>
      <c r="I144" s="77">
        <v>0</v>
      </c>
      <c r="J144" s="77">
        <v>0</v>
      </c>
      <c r="K144" s="77">
        <v>0</v>
      </c>
      <c r="L144" s="77">
        <v>0</v>
      </c>
      <c r="M144" s="77">
        <v>0</v>
      </c>
      <c r="N144" s="91">
        <v>0</v>
      </c>
    </row>
    <row r="145" spans="1:14" s="108" customFormat="1" ht="15" customHeight="1" x14ac:dyDescent="0.25">
      <c r="A145" s="70">
        <v>2019</v>
      </c>
      <c r="B145" s="24" t="s">
        <v>42</v>
      </c>
      <c r="C145" s="25">
        <v>1</v>
      </c>
      <c r="D145" s="25">
        <v>1</v>
      </c>
      <c r="E145" s="25">
        <v>1</v>
      </c>
      <c r="F145" s="24" t="s">
        <v>221</v>
      </c>
      <c r="G145" s="24" t="s">
        <v>22</v>
      </c>
      <c r="H145" s="24" t="s">
        <v>71</v>
      </c>
      <c r="I145" s="77">
        <v>0</v>
      </c>
      <c r="J145" s="77">
        <v>0</v>
      </c>
      <c r="K145" s="77">
        <v>0</v>
      </c>
      <c r="L145" s="77">
        <v>0</v>
      </c>
      <c r="M145" s="77">
        <v>0</v>
      </c>
      <c r="N145" s="91">
        <v>0</v>
      </c>
    </row>
    <row r="146" spans="1:14" s="108" customFormat="1" ht="15" customHeight="1" x14ac:dyDescent="0.25">
      <c r="A146" s="70">
        <v>2019</v>
      </c>
      <c r="B146" s="24" t="s">
        <v>42</v>
      </c>
      <c r="C146" s="25">
        <v>1</v>
      </c>
      <c r="D146" s="25">
        <v>1</v>
      </c>
      <c r="E146" s="25">
        <v>1</v>
      </c>
      <c r="F146" s="24" t="s">
        <v>221</v>
      </c>
      <c r="G146" s="24" t="s">
        <v>73</v>
      </c>
      <c r="H146" s="24" t="s">
        <v>71</v>
      </c>
      <c r="I146" s="77">
        <v>0</v>
      </c>
      <c r="J146" s="77">
        <v>0</v>
      </c>
      <c r="K146" s="77">
        <v>212.91675000000001</v>
      </c>
      <c r="L146" s="77">
        <v>0</v>
      </c>
      <c r="M146" s="77">
        <v>0</v>
      </c>
      <c r="N146" s="91">
        <v>12343</v>
      </c>
    </row>
    <row r="147" spans="1:14" s="108" customFormat="1" ht="15" customHeight="1" x14ac:dyDescent="0.25">
      <c r="A147" s="70">
        <v>2019</v>
      </c>
      <c r="B147" s="24" t="s">
        <v>42</v>
      </c>
      <c r="C147" s="25">
        <v>1</v>
      </c>
      <c r="D147" s="25">
        <v>1</v>
      </c>
      <c r="E147" s="25">
        <v>1</v>
      </c>
      <c r="F147" s="24" t="s">
        <v>221</v>
      </c>
      <c r="G147" s="24" t="s">
        <v>75</v>
      </c>
      <c r="H147" s="24" t="s">
        <v>71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91">
        <v>50183</v>
      </c>
    </row>
    <row r="148" spans="1:14" s="108" customFormat="1" ht="15" customHeight="1" x14ac:dyDescent="0.25">
      <c r="A148" s="70">
        <v>2019</v>
      </c>
      <c r="B148" s="24" t="s">
        <v>42</v>
      </c>
      <c r="C148" s="25">
        <v>1</v>
      </c>
      <c r="D148" s="25">
        <v>1</v>
      </c>
      <c r="E148" s="25">
        <v>1</v>
      </c>
      <c r="F148" s="24" t="s">
        <v>221</v>
      </c>
      <c r="G148" s="24" t="s">
        <v>86</v>
      </c>
      <c r="H148" s="24" t="s">
        <v>71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91">
        <v>0</v>
      </c>
    </row>
    <row r="149" spans="1:14" s="108" customFormat="1" ht="15" customHeight="1" x14ac:dyDescent="0.25">
      <c r="A149" s="70">
        <v>2019</v>
      </c>
      <c r="B149" s="24" t="s">
        <v>42</v>
      </c>
      <c r="C149" s="25">
        <v>1</v>
      </c>
      <c r="D149" s="25">
        <v>1</v>
      </c>
      <c r="E149" s="25">
        <v>1</v>
      </c>
      <c r="F149" s="24" t="s">
        <v>219</v>
      </c>
      <c r="G149" s="24" t="s">
        <v>5</v>
      </c>
      <c r="H149" s="24" t="s">
        <v>71</v>
      </c>
      <c r="I149" s="77">
        <v>921.32331999999997</v>
      </c>
      <c r="J149" s="77">
        <v>19512.449519999998</v>
      </c>
      <c r="K149" s="77">
        <v>17292.3593</v>
      </c>
      <c r="L149" s="77">
        <v>339.40886999999998</v>
      </c>
      <c r="M149" s="77">
        <v>-1.0181400001165457</v>
      </c>
      <c r="N149" s="91">
        <v>4751324.46294</v>
      </c>
    </row>
    <row r="150" spans="1:14" s="108" customFormat="1" ht="15" customHeight="1" x14ac:dyDescent="0.25">
      <c r="A150" s="70">
        <v>2019</v>
      </c>
      <c r="B150" s="24" t="s">
        <v>42</v>
      </c>
      <c r="C150" s="25">
        <v>1</v>
      </c>
      <c r="D150" s="25">
        <v>1</v>
      </c>
      <c r="E150" s="25">
        <v>0</v>
      </c>
      <c r="F150" s="24" t="s">
        <v>219</v>
      </c>
      <c r="G150" s="24" t="s">
        <v>5</v>
      </c>
      <c r="H150" s="24" t="s">
        <v>9</v>
      </c>
      <c r="I150" s="77">
        <v>0</v>
      </c>
      <c r="J150" s="77">
        <v>0</v>
      </c>
      <c r="K150" s="77">
        <v>0</v>
      </c>
      <c r="L150" s="77">
        <v>0</v>
      </c>
      <c r="M150" s="77">
        <v>0</v>
      </c>
      <c r="N150" s="91">
        <v>26202.693619999998</v>
      </c>
    </row>
    <row r="151" spans="1:14" s="108" customFormat="1" ht="15" customHeight="1" x14ac:dyDescent="0.25">
      <c r="A151" s="70">
        <v>2019</v>
      </c>
      <c r="B151" s="24" t="s">
        <v>42</v>
      </c>
      <c r="C151" s="25">
        <v>1</v>
      </c>
      <c r="D151" s="25">
        <v>0</v>
      </c>
      <c r="E151" s="25">
        <v>0</v>
      </c>
      <c r="F151" s="24" t="s">
        <v>219</v>
      </c>
      <c r="G151" s="24" t="s">
        <v>5</v>
      </c>
      <c r="H151" s="24" t="s">
        <v>23</v>
      </c>
      <c r="I151" s="77">
        <v>0</v>
      </c>
      <c r="J151" s="77">
        <v>0</v>
      </c>
      <c r="K151" s="77">
        <v>0</v>
      </c>
      <c r="L151" s="77">
        <v>0</v>
      </c>
      <c r="M151" s="77">
        <v>0</v>
      </c>
      <c r="N151" s="91">
        <v>1020.9401800000001</v>
      </c>
    </row>
    <row r="152" spans="1:14" s="108" customFormat="1" ht="15" customHeight="1" x14ac:dyDescent="0.25">
      <c r="A152" s="70">
        <v>2019</v>
      </c>
      <c r="B152" s="24" t="s">
        <v>42</v>
      </c>
      <c r="C152" s="25">
        <v>1</v>
      </c>
      <c r="D152" s="25">
        <v>0</v>
      </c>
      <c r="E152" s="25">
        <v>0</v>
      </c>
      <c r="F152" s="24" t="s">
        <v>219</v>
      </c>
      <c r="G152" s="24" t="s">
        <v>5</v>
      </c>
      <c r="H152" s="24" t="s">
        <v>24</v>
      </c>
      <c r="I152" s="77">
        <v>0</v>
      </c>
      <c r="J152" s="77">
        <v>0</v>
      </c>
      <c r="K152" s="77">
        <v>0</v>
      </c>
      <c r="L152" s="77">
        <v>0</v>
      </c>
      <c r="M152" s="77">
        <v>0</v>
      </c>
      <c r="N152" s="91">
        <v>0</v>
      </c>
    </row>
    <row r="153" spans="1:14" s="108" customFormat="1" ht="15" customHeight="1" x14ac:dyDescent="0.25">
      <c r="A153" s="70">
        <v>2019</v>
      </c>
      <c r="B153" s="24" t="s">
        <v>42</v>
      </c>
      <c r="C153" s="25">
        <v>1</v>
      </c>
      <c r="D153" s="25">
        <v>0</v>
      </c>
      <c r="E153" s="25">
        <v>0</v>
      </c>
      <c r="F153" s="24" t="s">
        <v>219</v>
      </c>
      <c r="G153" s="24" t="s">
        <v>5</v>
      </c>
      <c r="H153" s="24" t="s">
        <v>25</v>
      </c>
      <c r="I153" s="77">
        <v>0</v>
      </c>
      <c r="J153" s="77">
        <v>0</v>
      </c>
      <c r="K153" s="77">
        <v>0</v>
      </c>
      <c r="L153" s="77">
        <v>0</v>
      </c>
      <c r="M153" s="77">
        <v>0</v>
      </c>
      <c r="N153" s="91">
        <v>0</v>
      </c>
    </row>
    <row r="154" spans="1:14" s="108" customFormat="1" ht="15" customHeight="1" x14ac:dyDescent="0.25">
      <c r="A154" s="70">
        <v>2019</v>
      </c>
      <c r="B154" s="24" t="s">
        <v>42</v>
      </c>
      <c r="C154" s="25">
        <v>1</v>
      </c>
      <c r="D154" s="25">
        <v>1</v>
      </c>
      <c r="E154" s="25">
        <v>0</v>
      </c>
      <c r="F154" s="24" t="s">
        <v>219</v>
      </c>
      <c r="G154" s="24" t="s">
        <v>5</v>
      </c>
      <c r="H154" s="24" t="s">
        <v>31</v>
      </c>
      <c r="I154" s="77">
        <v>0</v>
      </c>
      <c r="J154" s="77">
        <v>0</v>
      </c>
      <c r="K154" s="77">
        <v>0</v>
      </c>
      <c r="L154" s="77">
        <v>0</v>
      </c>
      <c r="M154" s="77">
        <v>0</v>
      </c>
      <c r="N154" s="91">
        <v>84324.636429999999</v>
      </c>
    </row>
    <row r="155" spans="1:14" s="108" customFormat="1" ht="15" customHeight="1" x14ac:dyDescent="0.25">
      <c r="A155" s="70">
        <v>2019</v>
      </c>
      <c r="B155" s="24" t="s">
        <v>42</v>
      </c>
      <c r="C155" s="25">
        <v>1</v>
      </c>
      <c r="D155" s="25">
        <v>1</v>
      </c>
      <c r="E155" s="25">
        <v>0</v>
      </c>
      <c r="F155" s="24" t="s">
        <v>219</v>
      </c>
      <c r="G155" s="24" t="s">
        <v>5</v>
      </c>
      <c r="H155" s="24" t="s">
        <v>26</v>
      </c>
      <c r="I155" s="77">
        <v>0</v>
      </c>
      <c r="J155" s="77">
        <v>0</v>
      </c>
      <c r="K155" s="77">
        <v>0</v>
      </c>
      <c r="L155" s="77">
        <v>0</v>
      </c>
      <c r="M155" s="77">
        <v>-9.9999961093999445E-6</v>
      </c>
      <c r="N155" s="91">
        <v>43791.106140000004</v>
      </c>
    </row>
    <row r="156" spans="1:14" s="108" customFormat="1" ht="15" customHeight="1" x14ac:dyDescent="0.25">
      <c r="A156" s="70">
        <v>2019</v>
      </c>
      <c r="B156" s="24" t="s">
        <v>42</v>
      </c>
      <c r="C156" s="25">
        <v>1</v>
      </c>
      <c r="D156" s="25">
        <v>1</v>
      </c>
      <c r="E156" s="25">
        <v>0</v>
      </c>
      <c r="F156" s="24" t="s">
        <v>219</v>
      </c>
      <c r="G156" s="24" t="s">
        <v>5</v>
      </c>
      <c r="H156" s="24" t="s">
        <v>72</v>
      </c>
      <c r="I156" s="77">
        <v>0</v>
      </c>
      <c r="J156" s="77">
        <v>58.670160000000003</v>
      </c>
      <c r="K156" s="77">
        <v>19.556719999999999</v>
      </c>
      <c r="L156" s="77">
        <v>0</v>
      </c>
      <c r="M156" s="77">
        <v>1.0658141036401503E-13</v>
      </c>
      <c r="N156" s="91">
        <v>1434.8562400000001</v>
      </c>
    </row>
    <row r="157" spans="1:14" s="108" customFormat="1" ht="15" customHeight="1" x14ac:dyDescent="0.25">
      <c r="A157" s="70">
        <v>2019</v>
      </c>
      <c r="B157" s="24" t="s">
        <v>42</v>
      </c>
      <c r="C157" s="25">
        <v>1</v>
      </c>
      <c r="D157" s="25">
        <v>1</v>
      </c>
      <c r="E157" s="25">
        <v>1</v>
      </c>
      <c r="F157" s="24" t="s">
        <v>219</v>
      </c>
      <c r="G157" s="24" t="s">
        <v>5</v>
      </c>
      <c r="H157" s="24" t="s">
        <v>27</v>
      </c>
      <c r="I157" s="77">
        <v>0</v>
      </c>
      <c r="J157" s="77">
        <v>0</v>
      </c>
      <c r="K157" s="77">
        <v>0</v>
      </c>
      <c r="L157" s="77">
        <v>0</v>
      </c>
      <c r="M157" s="77">
        <v>0</v>
      </c>
      <c r="N157" s="91">
        <v>0</v>
      </c>
    </row>
    <row r="158" spans="1:14" s="108" customFormat="1" ht="15" customHeight="1" x14ac:dyDescent="0.25">
      <c r="A158" s="70">
        <v>2019</v>
      </c>
      <c r="B158" s="24" t="s">
        <v>42</v>
      </c>
      <c r="C158" s="25">
        <v>1</v>
      </c>
      <c r="D158" s="25">
        <v>1</v>
      </c>
      <c r="E158" s="25">
        <v>1</v>
      </c>
      <c r="F158" s="24" t="s">
        <v>219</v>
      </c>
      <c r="G158" s="24" t="s">
        <v>5</v>
      </c>
      <c r="H158" s="24" t="s">
        <v>28</v>
      </c>
      <c r="I158" s="77">
        <v>0</v>
      </c>
      <c r="J158" s="77">
        <v>0</v>
      </c>
      <c r="K158" s="77">
        <v>0</v>
      </c>
      <c r="L158" s="77">
        <v>0</v>
      </c>
      <c r="M158" s="77">
        <v>0</v>
      </c>
      <c r="N158" s="91">
        <v>4319.0164400000003</v>
      </c>
    </row>
    <row r="159" spans="1:14" s="108" customFormat="1" ht="15" customHeight="1" x14ac:dyDescent="0.25">
      <c r="A159" s="70">
        <v>2019</v>
      </c>
      <c r="B159" s="24" t="s">
        <v>42</v>
      </c>
      <c r="C159" s="25">
        <v>1</v>
      </c>
      <c r="D159" s="25">
        <v>1</v>
      </c>
      <c r="E159" s="25">
        <v>0</v>
      </c>
      <c r="F159" s="24" t="s">
        <v>219</v>
      </c>
      <c r="G159" s="24" t="s">
        <v>5</v>
      </c>
      <c r="H159" s="24" t="s">
        <v>29</v>
      </c>
      <c r="I159" s="77">
        <v>0</v>
      </c>
      <c r="J159" s="77">
        <v>0</v>
      </c>
      <c r="K159" s="77">
        <v>0</v>
      </c>
      <c r="L159" s="77">
        <v>0</v>
      </c>
      <c r="M159" s="77">
        <v>0</v>
      </c>
      <c r="N159" s="91">
        <v>3600.49235</v>
      </c>
    </row>
    <row r="160" spans="1:14" s="108" customFormat="1" ht="15" customHeight="1" x14ac:dyDescent="0.25">
      <c r="A160" s="70">
        <v>2019</v>
      </c>
      <c r="B160" s="24" t="s">
        <v>42</v>
      </c>
      <c r="C160" s="25">
        <v>1</v>
      </c>
      <c r="D160" s="25">
        <v>1</v>
      </c>
      <c r="E160" s="25">
        <v>0</v>
      </c>
      <c r="F160" s="24" t="s">
        <v>219</v>
      </c>
      <c r="G160" s="24" t="s">
        <v>5</v>
      </c>
      <c r="H160" s="24" t="s">
        <v>33</v>
      </c>
      <c r="I160" s="77">
        <v>0</v>
      </c>
      <c r="J160" s="77">
        <v>0</v>
      </c>
      <c r="K160" s="77">
        <v>0</v>
      </c>
      <c r="L160" s="77">
        <v>0</v>
      </c>
      <c r="M160" s="77">
        <v>0</v>
      </c>
      <c r="N160" s="91">
        <v>15000</v>
      </c>
    </row>
    <row r="161" spans="1:14" s="108" customFormat="1" ht="15" customHeight="1" x14ac:dyDescent="0.25">
      <c r="A161" s="70">
        <v>2019</v>
      </c>
      <c r="B161" s="24" t="s">
        <v>42</v>
      </c>
      <c r="C161" s="25">
        <v>1</v>
      </c>
      <c r="D161" s="25">
        <v>1</v>
      </c>
      <c r="E161" s="25">
        <v>0</v>
      </c>
      <c r="F161" s="24" t="s">
        <v>219</v>
      </c>
      <c r="G161" s="24" t="s">
        <v>5</v>
      </c>
      <c r="H161" s="24" t="s">
        <v>13</v>
      </c>
      <c r="I161" s="77">
        <v>0</v>
      </c>
      <c r="J161" s="77">
        <v>0</v>
      </c>
      <c r="K161" s="77">
        <v>0</v>
      </c>
      <c r="L161" s="77">
        <v>0</v>
      </c>
      <c r="M161" s="77">
        <v>0</v>
      </c>
      <c r="N161" s="91">
        <v>29460.454750000001</v>
      </c>
    </row>
    <row r="162" spans="1:14" s="108" customFormat="1" ht="15" customHeight="1" x14ac:dyDescent="0.25">
      <c r="A162" s="70">
        <v>2019</v>
      </c>
      <c r="B162" s="24" t="s">
        <v>42</v>
      </c>
      <c r="C162" s="25">
        <v>1</v>
      </c>
      <c r="D162" s="25">
        <v>1</v>
      </c>
      <c r="E162" s="25">
        <v>1</v>
      </c>
      <c r="F162" s="24" t="s">
        <v>219</v>
      </c>
      <c r="G162" s="24" t="s">
        <v>6</v>
      </c>
      <c r="H162" s="24" t="s">
        <v>71</v>
      </c>
      <c r="I162" s="77">
        <v>2180.5486299999998</v>
      </c>
      <c r="J162" s="77">
        <v>4166.6666699999996</v>
      </c>
      <c r="K162" s="77">
        <v>1589.5250000000001</v>
      </c>
      <c r="L162" s="77">
        <v>0</v>
      </c>
      <c r="M162" s="77">
        <v>3.7744030123576522E-10</v>
      </c>
      <c r="N162" s="91">
        <v>2983024.2178600002</v>
      </c>
    </row>
    <row r="163" spans="1:14" s="108" customFormat="1" ht="15" customHeight="1" x14ac:dyDescent="0.25">
      <c r="A163" s="70">
        <v>2019</v>
      </c>
      <c r="B163" s="24" t="s">
        <v>42</v>
      </c>
      <c r="C163" s="25">
        <v>1</v>
      </c>
      <c r="D163" s="25">
        <v>1</v>
      </c>
      <c r="E163" s="25">
        <v>0</v>
      </c>
      <c r="F163" s="24" t="s">
        <v>219</v>
      </c>
      <c r="G163" s="24" t="s">
        <v>6</v>
      </c>
      <c r="H163" s="24" t="s">
        <v>10</v>
      </c>
      <c r="I163" s="77">
        <v>0</v>
      </c>
      <c r="J163" s="77">
        <v>2878.75</v>
      </c>
      <c r="K163" s="77">
        <v>580.38503000000003</v>
      </c>
      <c r="L163" s="77">
        <v>160.9701</v>
      </c>
      <c r="M163" s="77">
        <v>0</v>
      </c>
      <c r="N163" s="91">
        <v>131648.66067000001</v>
      </c>
    </row>
    <row r="164" spans="1:14" s="108" customFormat="1" ht="15" customHeight="1" x14ac:dyDescent="0.25">
      <c r="A164" s="70">
        <v>2019</v>
      </c>
      <c r="B164" s="24" t="s">
        <v>42</v>
      </c>
      <c r="C164" s="25">
        <v>1</v>
      </c>
      <c r="D164" s="25">
        <v>1</v>
      </c>
      <c r="E164" s="25">
        <v>0</v>
      </c>
      <c r="F164" s="24" t="s">
        <v>219</v>
      </c>
      <c r="G164" s="24" t="s">
        <v>6</v>
      </c>
      <c r="H164" s="24" t="s">
        <v>9</v>
      </c>
      <c r="I164" s="77">
        <v>0</v>
      </c>
      <c r="J164" s="77">
        <v>2574.8706200000001</v>
      </c>
      <c r="K164" s="77">
        <v>618.84119999999996</v>
      </c>
      <c r="L164" s="77">
        <v>115.81196</v>
      </c>
      <c r="M164" s="77">
        <v>0</v>
      </c>
      <c r="N164" s="91">
        <v>207390.60995000001</v>
      </c>
    </row>
    <row r="165" spans="1:14" s="108" customFormat="1" ht="15" customHeight="1" x14ac:dyDescent="0.25">
      <c r="A165" s="70">
        <v>2019</v>
      </c>
      <c r="B165" s="24" t="s">
        <v>42</v>
      </c>
      <c r="C165" s="25">
        <v>1</v>
      </c>
      <c r="D165" s="25">
        <v>1</v>
      </c>
      <c r="E165" s="25">
        <v>0</v>
      </c>
      <c r="F165" s="24" t="s">
        <v>219</v>
      </c>
      <c r="G165" s="24" t="s">
        <v>6</v>
      </c>
      <c r="H165" s="24" t="s">
        <v>30</v>
      </c>
      <c r="I165" s="77">
        <v>0</v>
      </c>
      <c r="J165" s="77">
        <v>0</v>
      </c>
      <c r="K165" s="77">
        <v>0</v>
      </c>
      <c r="L165" s="77">
        <v>0</v>
      </c>
      <c r="M165" s="77">
        <v>0</v>
      </c>
      <c r="N165" s="91">
        <v>0</v>
      </c>
    </row>
    <row r="166" spans="1:14" s="108" customFormat="1" ht="15" customHeight="1" x14ac:dyDescent="0.25">
      <c r="A166" s="70">
        <v>2019</v>
      </c>
      <c r="B166" s="24" t="s">
        <v>42</v>
      </c>
      <c r="C166" s="25">
        <v>1</v>
      </c>
      <c r="D166" s="25">
        <v>1</v>
      </c>
      <c r="E166" s="25">
        <v>0</v>
      </c>
      <c r="F166" s="24" t="s">
        <v>219</v>
      </c>
      <c r="G166" s="24" t="s">
        <v>6</v>
      </c>
      <c r="H166" s="24" t="s">
        <v>29</v>
      </c>
      <c r="I166" s="77">
        <v>0</v>
      </c>
      <c r="J166" s="77">
        <v>0</v>
      </c>
      <c r="K166" s="77">
        <v>0</v>
      </c>
      <c r="L166" s="77">
        <v>0</v>
      </c>
      <c r="M166" s="77">
        <v>0</v>
      </c>
      <c r="N166" s="91">
        <v>51938.824330000003</v>
      </c>
    </row>
    <row r="167" spans="1:14" s="108" customFormat="1" ht="15" customHeight="1" x14ac:dyDescent="0.25">
      <c r="A167" s="70">
        <v>2019</v>
      </c>
      <c r="B167" s="24" t="s">
        <v>42</v>
      </c>
      <c r="C167" s="25">
        <v>1</v>
      </c>
      <c r="D167" s="25">
        <v>1</v>
      </c>
      <c r="E167" s="25">
        <v>0</v>
      </c>
      <c r="F167" s="24" t="s">
        <v>219</v>
      </c>
      <c r="G167" s="24" t="s">
        <v>6</v>
      </c>
      <c r="H167" s="24" t="s">
        <v>72</v>
      </c>
      <c r="I167" s="77">
        <v>0</v>
      </c>
      <c r="J167" s="77">
        <v>0</v>
      </c>
      <c r="K167" s="77">
        <v>0</v>
      </c>
      <c r="L167" s="77">
        <v>0</v>
      </c>
      <c r="M167" s="77">
        <v>0</v>
      </c>
      <c r="N167" s="91">
        <v>0</v>
      </c>
    </row>
    <row r="168" spans="1:14" s="108" customFormat="1" ht="15" customHeight="1" x14ac:dyDescent="0.25">
      <c r="A168" s="70">
        <v>2019</v>
      </c>
      <c r="B168" s="24" t="s">
        <v>42</v>
      </c>
      <c r="C168" s="25">
        <v>1</v>
      </c>
      <c r="D168" s="25">
        <v>1</v>
      </c>
      <c r="E168" s="25">
        <v>0</v>
      </c>
      <c r="F168" s="24" t="s">
        <v>219</v>
      </c>
      <c r="G168" s="24" t="s">
        <v>6</v>
      </c>
      <c r="H168" s="24" t="s">
        <v>31</v>
      </c>
      <c r="I168" s="77">
        <v>0</v>
      </c>
      <c r="J168" s="77">
        <v>0</v>
      </c>
      <c r="K168" s="77">
        <v>0</v>
      </c>
      <c r="L168" s="77">
        <v>0</v>
      </c>
      <c r="M168" s="77">
        <v>0</v>
      </c>
      <c r="N168" s="91">
        <v>0</v>
      </c>
    </row>
    <row r="169" spans="1:14" s="108" customFormat="1" ht="15" customHeight="1" x14ac:dyDescent="0.25">
      <c r="A169" s="70">
        <v>2019</v>
      </c>
      <c r="B169" s="24" t="s">
        <v>42</v>
      </c>
      <c r="C169" s="25">
        <v>1</v>
      </c>
      <c r="D169" s="25">
        <v>0</v>
      </c>
      <c r="E169" s="25">
        <v>0</v>
      </c>
      <c r="F169" s="24" t="s">
        <v>219</v>
      </c>
      <c r="G169" s="24" t="s">
        <v>6</v>
      </c>
      <c r="H169" s="24" t="s">
        <v>23</v>
      </c>
      <c r="I169" s="77">
        <v>0</v>
      </c>
      <c r="J169" s="77">
        <v>0</v>
      </c>
      <c r="K169" s="77">
        <v>0</v>
      </c>
      <c r="L169" s="77">
        <v>0</v>
      </c>
      <c r="M169" s="77">
        <v>0</v>
      </c>
      <c r="N169" s="91">
        <v>0</v>
      </c>
    </row>
    <row r="170" spans="1:14" s="108" customFormat="1" ht="15" customHeight="1" x14ac:dyDescent="0.25">
      <c r="A170" s="70">
        <v>2019</v>
      </c>
      <c r="B170" s="24" t="s">
        <v>42</v>
      </c>
      <c r="C170" s="25">
        <v>1</v>
      </c>
      <c r="D170" s="25">
        <v>1</v>
      </c>
      <c r="E170" s="25">
        <v>0</v>
      </c>
      <c r="F170" s="24" t="s">
        <v>219</v>
      </c>
      <c r="G170" s="24" t="s">
        <v>6</v>
      </c>
      <c r="H170" s="24" t="s">
        <v>18</v>
      </c>
      <c r="I170" s="77">
        <v>0</v>
      </c>
      <c r="J170" s="77">
        <v>0</v>
      </c>
      <c r="K170" s="77">
        <v>0</v>
      </c>
      <c r="L170" s="77">
        <v>0</v>
      </c>
      <c r="M170" s="77">
        <v>0</v>
      </c>
      <c r="N170" s="91">
        <v>47316.31394</v>
      </c>
    </row>
    <row r="171" spans="1:14" s="108" customFormat="1" ht="15" customHeight="1" x14ac:dyDescent="0.25">
      <c r="A171" s="70">
        <v>2019</v>
      </c>
      <c r="B171" s="24" t="s">
        <v>42</v>
      </c>
      <c r="C171" s="25">
        <v>1</v>
      </c>
      <c r="D171" s="25">
        <v>1</v>
      </c>
      <c r="E171" s="25">
        <v>0</v>
      </c>
      <c r="F171" s="24" t="s">
        <v>219</v>
      </c>
      <c r="G171" s="24" t="s">
        <v>6</v>
      </c>
      <c r="H171" s="24" t="s">
        <v>32</v>
      </c>
      <c r="I171" s="77">
        <v>0</v>
      </c>
      <c r="J171" s="77">
        <v>0</v>
      </c>
      <c r="K171" s="77">
        <v>0</v>
      </c>
      <c r="L171" s="77">
        <v>0</v>
      </c>
      <c r="M171" s="77">
        <v>0</v>
      </c>
      <c r="N171" s="91">
        <v>47451.985939999999</v>
      </c>
    </row>
    <row r="172" spans="1:14" s="108" customFormat="1" ht="15" customHeight="1" x14ac:dyDescent="0.25">
      <c r="A172" s="70">
        <v>2019</v>
      </c>
      <c r="B172" s="24" t="s">
        <v>42</v>
      </c>
      <c r="C172" s="25">
        <v>1</v>
      </c>
      <c r="D172" s="25">
        <v>1</v>
      </c>
      <c r="E172" s="25">
        <v>1</v>
      </c>
      <c r="F172" s="24" t="s">
        <v>219</v>
      </c>
      <c r="G172" s="24" t="s">
        <v>3</v>
      </c>
      <c r="H172" s="24" t="s">
        <v>71</v>
      </c>
      <c r="I172" s="77">
        <v>0</v>
      </c>
      <c r="J172" s="77">
        <v>0</v>
      </c>
      <c r="K172" s="77">
        <v>311.56474000000003</v>
      </c>
      <c r="L172" s="77">
        <v>0</v>
      </c>
      <c r="M172" s="77">
        <v>0</v>
      </c>
      <c r="N172" s="91">
        <v>112936.5116</v>
      </c>
    </row>
    <row r="173" spans="1:14" s="108" customFormat="1" ht="15" customHeight="1" x14ac:dyDescent="0.25">
      <c r="A173" s="70">
        <v>2019</v>
      </c>
      <c r="B173" s="24" t="s">
        <v>42</v>
      </c>
      <c r="C173" s="25">
        <v>1</v>
      </c>
      <c r="D173" s="25">
        <v>1</v>
      </c>
      <c r="E173" s="25">
        <v>0</v>
      </c>
      <c r="F173" s="24" t="s">
        <v>219</v>
      </c>
      <c r="G173" s="24" t="s">
        <v>3</v>
      </c>
      <c r="H173" s="24" t="s">
        <v>74</v>
      </c>
      <c r="I173" s="77">
        <v>17664.52349</v>
      </c>
      <c r="J173" s="77">
        <v>1338.1774800000001</v>
      </c>
      <c r="K173" s="77">
        <v>1388.4508900000001</v>
      </c>
      <c r="L173" s="77">
        <v>0</v>
      </c>
      <c r="M173" s="77">
        <v>8.8675733422860503E-12</v>
      </c>
      <c r="N173" s="91">
        <v>91469.876640000002</v>
      </c>
    </row>
    <row r="174" spans="1:14" s="108" customFormat="1" ht="15" customHeight="1" x14ac:dyDescent="0.25">
      <c r="A174" s="70">
        <v>2019</v>
      </c>
      <c r="B174" s="24" t="s">
        <v>42</v>
      </c>
      <c r="C174" s="25">
        <v>1</v>
      </c>
      <c r="D174" s="25">
        <v>1</v>
      </c>
      <c r="E174" s="25">
        <v>0</v>
      </c>
      <c r="F174" s="24" t="s">
        <v>219</v>
      </c>
      <c r="G174" s="24" t="s">
        <v>3</v>
      </c>
      <c r="H174" s="24" t="s">
        <v>9</v>
      </c>
      <c r="I174" s="77">
        <v>0</v>
      </c>
      <c r="J174" s="77">
        <v>0</v>
      </c>
      <c r="K174" s="77">
        <v>3273.0758900000001</v>
      </c>
      <c r="L174" s="77">
        <v>0</v>
      </c>
      <c r="M174" s="77">
        <v>0</v>
      </c>
      <c r="N174" s="91">
        <v>326087.08601999999</v>
      </c>
    </row>
    <row r="175" spans="1:14" s="108" customFormat="1" ht="15" customHeight="1" x14ac:dyDescent="0.25">
      <c r="A175" s="70">
        <v>2019</v>
      </c>
      <c r="B175" s="24" t="s">
        <v>42</v>
      </c>
      <c r="C175" s="25">
        <v>1</v>
      </c>
      <c r="D175" s="25">
        <v>1</v>
      </c>
      <c r="E175" s="25">
        <v>0</v>
      </c>
      <c r="F175" s="24" t="s">
        <v>219</v>
      </c>
      <c r="G175" s="24" t="s">
        <v>3</v>
      </c>
      <c r="H175" s="24" t="s">
        <v>63</v>
      </c>
      <c r="I175" s="77">
        <v>2937.97786</v>
      </c>
      <c r="J175" s="77">
        <v>0</v>
      </c>
      <c r="K175" s="77">
        <v>0</v>
      </c>
      <c r="L175" s="77">
        <v>0</v>
      </c>
      <c r="M175" s="77">
        <v>-9.0949470177292824E-13</v>
      </c>
      <c r="N175" s="91">
        <v>78362.957269999999</v>
      </c>
    </row>
    <row r="176" spans="1:14" s="108" customFormat="1" ht="15" customHeight="1" x14ac:dyDescent="0.25">
      <c r="A176" s="70">
        <v>2019</v>
      </c>
      <c r="B176" s="24" t="s">
        <v>42</v>
      </c>
      <c r="C176" s="25">
        <v>1</v>
      </c>
      <c r="D176" s="25">
        <v>1</v>
      </c>
      <c r="E176" s="25">
        <v>0</v>
      </c>
      <c r="F176" s="24" t="s">
        <v>219</v>
      </c>
      <c r="G176" s="24" t="s">
        <v>3</v>
      </c>
      <c r="H176" s="24" t="s">
        <v>49</v>
      </c>
      <c r="I176" s="77">
        <v>0</v>
      </c>
      <c r="J176" s="77">
        <v>0</v>
      </c>
      <c r="K176" s="77">
        <v>257.20625000000001</v>
      </c>
      <c r="L176" s="77">
        <v>0</v>
      </c>
      <c r="M176" s="77">
        <v>0</v>
      </c>
      <c r="N176" s="91">
        <v>17565.577840000002</v>
      </c>
    </row>
    <row r="177" spans="1:14" s="108" customFormat="1" ht="15" customHeight="1" x14ac:dyDescent="0.25">
      <c r="A177" s="70">
        <v>2019</v>
      </c>
      <c r="B177" s="24" t="s">
        <v>42</v>
      </c>
      <c r="C177" s="25">
        <v>1</v>
      </c>
      <c r="D177" s="25">
        <v>1</v>
      </c>
      <c r="E177" s="25">
        <v>0</v>
      </c>
      <c r="F177" s="24" t="s">
        <v>219</v>
      </c>
      <c r="G177" s="24" t="s">
        <v>3</v>
      </c>
      <c r="H177" s="24" t="s">
        <v>33</v>
      </c>
      <c r="I177" s="77">
        <v>0</v>
      </c>
      <c r="J177" s="77">
        <v>0</v>
      </c>
      <c r="K177" s="77">
        <v>0</v>
      </c>
      <c r="L177" s="77">
        <v>0</v>
      </c>
      <c r="M177" s="77">
        <v>0</v>
      </c>
      <c r="N177" s="91">
        <v>8195.7509399999999</v>
      </c>
    </row>
    <row r="178" spans="1:14" s="108" customFormat="1" ht="15" customHeight="1" x14ac:dyDescent="0.25">
      <c r="A178" s="70">
        <v>2019</v>
      </c>
      <c r="B178" s="24" t="s">
        <v>42</v>
      </c>
      <c r="C178" s="25">
        <v>1</v>
      </c>
      <c r="D178" s="25">
        <v>1</v>
      </c>
      <c r="E178" s="25">
        <v>1</v>
      </c>
      <c r="F178" s="24" t="s">
        <v>221</v>
      </c>
      <c r="G178" s="24" t="s">
        <v>34</v>
      </c>
      <c r="H178" s="24" t="s">
        <v>71</v>
      </c>
      <c r="I178" s="77">
        <v>0</v>
      </c>
      <c r="J178" s="77">
        <v>0</v>
      </c>
      <c r="K178" s="77">
        <v>0</v>
      </c>
      <c r="L178" s="77">
        <v>0</v>
      </c>
      <c r="M178" s="77">
        <v>0</v>
      </c>
      <c r="N178" s="91">
        <v>87605</v>
      </c>
    </row>
    <row r="179" spans="1:14" s="108" customFormat="1" ht="15" customHeight="1" x14ac:dyDescent="0.25">
      <c r="A179" s="70">
        <v>2019</v>
      </c>
      <c r="B179" s="24" t="s">
        <v>42</v>
      </c>
      <c r="C179" s="25">
        <v>1</v>
      </c>
      <c r="D179" s="25">
        <v>1</v>
      </c>
      <c r="E179" s="25">
        <v>1</v>
      </c>
      <c r="F179" s="24" t="s">
        <v>221</v>
      </c>
      <c r="G179" s="24" t="s">
        <v>34</v>
      </c>
      <c r="H179" s="24" t="s">
        <v>35</v>
      </c>
      <c r="I179" s="77">
        <v>0</v>
      </c>
      <c r="J179" s="77">
        <v>0</v>
      </c>
      <c r="K179" s="77">
        <v>0</v>
      </c>
      <c r="L179" s="77">
        <v>0</v>
      </c>
      <c r="M179" s="77">
        <v>0</v>
      </c>
      <c r="N179" s="91">
        <v>299</v>
      </c>
    </row>
    <row r="180" spans="1:14" s="108" customFormat="1" ht="15" customHeight="1" x14ac:dyDescent="0.25">
      <c r="A180" s="70">
        <v>2019</v>
      </c>
      <c r="B180" s="24" t="s">
        <v>42</v>
      </c>
      <c r="C180" s="25">
        <v>1</v>
      </c>
      <c r="D180" s="25">
        <v>1</v>
      </c>
      <c r="E180" s="25">
        <v>1</v>
      </c>
      <c r="F180" s="24" t="s">
        <v>221</v>
      </c>
      <c r="G180" s="24" t="s">
        <v>34</v>
      </c>
      <c r="H180" s="24" t="s">
        <v>36</v>
      </c>
      <c r="I180" s="77">
        <v>0</v>
      </c>
      <c r="J180" s="77">
        <v>0</v>
      </c>
      <c r="K180" s="77">
        <v>0</v>
      </c>
      <c r="L180" s="77">
        <v>0</v>
      </c>
      <c r="M180" s="77">
        <v>0</v>
      </c>
      <c r="N180" s="91">
        <v>1263</v>
      </c>
    </row>
    <row r="181" spans="1:14" s="108" customFormat="1" ht="15" customHeight="1" x14ac:dyDescent="0.25">
      <c r="A181" s="70">
        <v>2019</v>
      </c>
      <c r="B181" s="24" t="s">
        <v>42</v>
      </c>
      <c r="C181" s="25">
        <v>1</v>
      </c>
      <c r="D181" s="25">
        <v>0</v>
      </c>
      <c r="E181" s="25">
        <v>0</v>
      </c>
      <c r="F181" s="24" t="s">
        <v>221</v>
      </c>
      <c r="G181" s="24" t="s">
        <v>34</v>
      </c>
      <c r="H181" s="24" t="s">
        <v>23</v>
      </c>
      <c r="I181" s="77">
        <v>0</v>
      </c>
      <c r="J181" s="77">
        <v>0</v>
      </c>
      <c r="K181" s="77">
        <v>0</v>
      </c>
      <c r="L181" s="77">
        <v>0</v>
      </c>
      <c r="M181" s="77">
        <v>0</v>
      </c>
      <c r="N181" s="91">
        <v>2</v>
      </c>
    </row>
    <row r="182" spans="1:14" s="108" customFormat="1" ht="15" customHeight="1" x14ac:dyDescent="0.25">
      <c r="A182" s="70">
        <v>2019</v>
      </c>
      <c r="B182" s="24" t="s">
        <v>42</v>
      </c>
      <c r="C182" s="25">
        <v>1</v>
      </c>
      <c r="D182" s="25">
        <v>1</v>
      </c>
      <c r="E182" s="25">
        <v>1</v>
      </c>
      <c r="F182" s="24" t="s">
        <v>221</v>
      </c>
      <c r="G182" s="24" t="s">
        <v>34</v>
      </c>
      <c r="H182" s="24" t="s">
        <v>37</v>
      </c>
      <c r="I182" s="77">
        <v>0</v>
      </c>
      <c r="J182" s="77">
        <v>0</v>
      </c>
      <c r="K182" s="77">
        <v>0</v>
      </c>
      <c r="L182" s="77">
        <v>0</v>
      </c>
      <c r="M182" s="77">
        <v>0</v>
      </c>
      <c r="N182" s="91">
        <v>155</v>
      </c>
    </row>
    <row r="183" spans="1:14" s="108" customFormat="1" ht="15" customHeight="1" x14ac:dyDescent="0.25">
      <c r="A183" s="70">
        <v>2019</v>
      </c>
      <c r="B183" s="24" t="s">
        <v>42</v>
      </c>
      <c r="C183" s="25">
        <v>1</v>
      </c>
      <c r="D183" s="25">
        <v>1</v>
      </c>
      <c r="E183" s="25">
        <v>1</v>
      </c>
      <c r="F183" s="24" t="s">
        <v>221</v>
      </c>
      <c r="G183" s="24" t="s">
        <v>34</v>
      </c>
      <c r="H183" s="24" t="s">
        <v>45</v>
      </c>
      <c r="I183" s="77">
        <v>0</v>
      </c>
      <c r="J183" s="77">
        <v>0</v>
      </c>
      <c r="K183" s="77">
        <v>0</v>
      </c>
      <c r="L183" s="77">
        <v>0</v>
      </c>
      <c r="M183" s="77">
        <v>0</v>
      </c>
      <c r="N183" s="91">
        <v>239</v>
      </c>
    </row>
    <row r="184" spans="1:14" s="108" customFormat="1" ht="15" customHeight="1" x14ac:dyDescent="0.25">
      <c r="A184" s="70">
        <v>2019</v>
      </c>
      <c r="B184" s="24" t="s">
        <v>42</v>
      </c>
      <c r="C184" s="25">
        <v>1</v>
      </c>
      <c r="D184" s="25">
        <v>1</v>
      </c>
      <c r="E184" s="25">
        <v>1</v>
      </c>
      <c r="F184" s="24" t="s">
        <v>221</v>
      </c>
      <c r="G184" s="24" t="s">
        <v>34</v>
      </c>
      <c r="H184" s="24" t="s">
        <v>46</v>
      </c>
      <c r="I184" s="77">
        <v>0</v>
      </c>
      <c r="J184" s="77">
        <v>0</v>
      </c>
      <c r="K184" s="77">
        <v>0</v>
      </c>
      <c r="L184" s="77">
        <v>0</v>
      </c>
      <c r="M184" s="77">
        <v>0</v>
      </c>
      <c r="N184" s="91">
        <v>699</v>
      </c>
    </row>
    <row r="185" spans="1:14" s="108" customFormat="1" ht="15" customHeight="1" x14ac:dyDescent="0.25">
      <c r="A185" s="70">
        <v>2019</v>
      </c>
      <c r="B185" s="24" t="s">
        <v>42</v>
      </c>
      <c r="C185" s="25">
        <v>1</v>
      </c>
      <c r="D185" s="25">
        <v>1</v>
      </c>
      <c r="E185" s="25">
        <v>0</v>
      </c>
      <c r="F185" s="24" t="s">
        <v>221</v>
      </c>
      <c r="G185" s="24" t="s">
        <v>34</v>
      </c>
      <c r="H185" s="24" t="s">
        <v>38</v>
      </c>
      <c r="I185" s="77">
        <v>0</v>
      </c>
      <c r="J185" s="77">
        <v>0</v>
      </c>
      <c r="K185" s="77">
        <v>0</v>
      </c>
      <c r="L185" s="77">
        <v>0</v>
      </c>
      <c r="M185" s="77">
        <v>0</v>
      </c>
      <c r="N185" s="91">
        <v>2711</v>
      </c>
    </row>
    <row r="186" spans="1:14" s="108" customFormat="1" ht="15" customHeight="1" x14ac:dyDescent="0.25">
      <c r="A186" s="70">
        <v>2019</v>
      </c>
      <c r="B186" s="24" t="s">
        <v>42</v>
      </c>
      <c r="C186" s="25">
        <v>1</v>
      </c>
      <c r="D186" s="25">
        <v>1</v>
      </c>
      <c r="E186" s="25">
        <v>0</v>
      </c>
      <c r="F186" s="24" t="s">
        <v>221</v>
      </c>
      <c r="G186" s="24" t="s">
        <v>34</v>
      </c>
      <c r="H186" s="24" t="s">
        <v>39</v>
      </c>
      <c r="I186" s="77">
        <v>0</v>
      </c>
      <c r="J186" s="77">
        <v>0</v>
      </c>
      <c r="K186" s="77">
        <v>0</v>
      </c>
      <c r="L186" s="77">
        <v>0</v>
      </c>
      <c r="M186" s="77">
        <v>0</v>
      </c>
      <c r="N186" s="91">
        <v>11335</v>
      </c>
    </row>
    <row r="187" spans="1:14" s="108" customFormat="1" ht="15" customHeight="1" x14ac:dyDescent="0.25">
      <c r="A187" s="70">
        <v>2019</v>
      </c>
      <c r="B187" s="24" t="s">
        <v>42</v>
      </c>
      <c r="C187" s="25">
        <v>1</v>
      </c>
      <c r="D187" s="25">
        <v>1</v>
      </c>
      <c r="E187" s="25">
        <v>0</v>
      </c>
      <c r="F187" s="24" t="s">
        <v>221</v>
      </c>
      <c r="G187" s="24" t="s">
        <v>34</v>
      </c>
      <c r="H187" s="24" t="s">
        <v>13</v>
      </c>
      <c r="I187" s="77">
        <v>0</v>
      </c>
      <c r="J187" s="77">
        <v>0</v>
      </c>
      <c r="K187" s="77">
        <v>0</v>
      </c>
      <c r="L187" s="77">
        <v>0</v>
      </c>
      <c r="M187" s="77">
        <v>0</v>
      </c>
      <c r="N187" s="91">
        <v>487</v>
      </c>
    </row>
    <row r="188" spans="1:14" s="108" customFormat="1" ht="15" customHeight="1" x14ac:dyDescent="0.25">
      <c r="A188" s="70">
        <v>2019</v>
      </c>
      <c r="B188" s="24" t="s">
        <v>42</v>
      </c>
      <c r="C188" s="25">
        <v>1</v>
      </c>
      <c r="D188" s="25">
        <v>1</v>
      </c>
      <c r="E188" s="25">
        <v>1</v>
      </c>
      <c r="F188" s="24" t="s">
        <v>221</v>
      </c>
      <c r="G188" s="24" t="s">
        <v>40</v>
      </c>
      <c r="H188" s="24" t="s">
        <v>71</v>
      </c>
      <c r="I188" s="77">
        <v>0</v>
      </c>
      <c r="J188" s="77">
        <v>0</v>
      </c>
      <c r="K188" s="77">
        <v>0</v>
      </c>
      <c r="L188" s="77">
        <v>0</v>
      </c>
      <c r="M188" s="77">
        <v>0</v>
      </c>
      <c r="N188" s="91">
        <v>184368</v>
      </c>
    </row>
    <row r="189" spans="1:14" s="108" customFormat="1" ht="15" customHeight="1" x14ac:dyDescent="0.25">
      <c r="A189" s="70">
        <v>2019</v>
      </c>
      <c r="B189" s="24" t="s">
        <v>42</v>
      </c>
      <c r="C189" s="25">
        <v>1</v>
      </c>
      <c r="D189" s="25">
        <v>1</v>
      </c>
      <c r="E189" s="25">
        <v>1</v>
      </c>
      <c r="F189" s="24" t="s">
        <v>221</v>
      </c>
      <c r="G189" s="24" t="s">
        <v>40</v>
      </c>
      <c r="H189" s="24" t="s">
        <v>35</v>
      </c>
      <c r="I189" s="77">
        <v>0</v>
      </c>
      <c r="J189" s="77">
        <v>0</v>
      </c>
      <c r="K189" s="77">
        <v>0</v>
      </c>
      <c r="L189" s="77">
        <v>0</v>
      </c>
      <c r="M189" s="77">
        <v>0</v>
      </c>
      <c r="N189" s="91">
        <v>2230</v>
      </c>
    </row>
    <row r="190" spans="1:14" s="108" customFormat="1" ht="15" customHeight="1" x14ac:dyDescent="0.25">
      <c r="A190" s="70">
        <v>2019</v>
      </c>
      <c r="B190" s="24" t="s">
        <v>42</v>
      </c>
      <c r="C190" s="25">
        <v>1</v>
      </c>
      <c r="D190" s="25">
        <v>1</v>
      </c>
      <c r="E190" s="25">
        <v>1</v>
      </c>
      <c r="F190" s="24" t="s">
        <v>221</v>
      </c>
      <c r="G190" s="24" t="s">
        <v>40</v>
      </c>
      <c r="H190" s="24" t="s">
        <v>36</v>
      </c>
      <c r="I190" s="77">
        <v>0</v>
      </c>
      <c r="J190" s="77">
        <v>0</v>
      </c>
      <c r="K190" s="77">
        <v>0</v>
      </c>
      <c r="L190" s="77">
        <v>0</v>
      </c>
      <c r="M190" s="77">
        <v>0</v>
      </c>
      <c r="N190" s="91">
        <v>8092</v>
      </c>
    </row>
    <row r="191" spans="1:14" s="108" customFormat="1" ht="15" customHeight="1" x14ac:dyDescent="0.25">
      <c r="A191" s="70">
        <v>2019</v>
      </c>
      <c r="B191" s="24" t="s">
        <v>42</v>
      </c>
      <c r="C191" s="25">
        <v>1</v>
      </c>
      <c r="D191" s="25">
        <v>0</v>
      </c>
      <c r="E191" s="25">
        <v>0</v>
      </c>
      <c r="F191" s="24" t="s">
        <v>221</v>
      </c>
      <c r="G191" s="24" t="s">
        <v>40</v>
      </c>
      <c r="H191" s="24" t="s">
        <v>23</v>
      </c>
      <c r="I191" s="77">
        <v>0</v>
      </c>
      <c r="J191" s="77">
        <v>0</v>
      </c>
      <c r="K191" s="77">
        <v>0</v>
      </c>
      <c r="L191" s="77">
        <v>0</v>
      </c>
      <c r="M191" s="77">
        <v>0</v>
      </c>
      <c r="N191" s="91">
        <v>19.411000000000001</v>
      </c>
    </row>
    <row r="192" spans="1:14" s="108" customFormat="1" ht="15" customHeight="1" x14ac:dyDescent="0.25">
      <c r="A192" s="70">
        <v>2019</v>
      </c>
      <c r="B192" s="24" t="s">
        <v>42</v>
      </c>
      <c r="C192" s="25">
        <v>1</v>
      </c>
      <c r="D192" s="25">
        <v>1</v>
      </c>
      <c r="E192" s="25">
        <v>1</v>
      </c>
      <c r="F192" s="24" t="s">
        <v>221</v>
      </c>
      <c r="G192" s="24" t="s">
        <v>40</v>
      </c>
      <c r="H192" s="24" t="s">
        <v>37</v>
      </c>
      <c r="I192" s="77">
        <v>0</v>
      </c>
      <c r="J192" s="77">
        <v>0</v>
      </c>
      <c r="K192" s="77">
        <v>0</v>
      </c>
      <c r="L192" s="77">
        <v>0</v>
      </c>
      <c r="M192" s="77">
        <v>0</v>
      </c>
      <c r="N192" s="91">
        <v>1030</v>
      </c>
    </row>
    <row r="193" spans="1:14" s="108" customFormat="1" ht="15" customHeight="1" x14ac:dyDescent="0.25">
      <c r="A193" s="70">
        <v>2019</v>
      </c>
      <c r="B193" s="24" t="s">
        <v>42</v>
      </c>
      <c r="C193" s="25">
        <v>1</v>
      </c>
      <c r="D193" s="25">
        <v>1</v>
      </c>
      <c r="E193" s="25">
        <v>1</v>
      </c>
      <c r="F193" s="24" t="s">
        <v>221</v>
      </c>
      <c r="G193" s="24" t="s">
        <v>40</v>
      </c>
      <c r="H193" s="24" t="s">
        <v>45</v>
      </c>
      <c r="I193" s="77">
        <v>0</v>
      </c>
      <c r="J193" s="77">
        <v>0</v>
      </c>
      <c r="K193" s="77">
        <v>0</v>
      </c>
      <c r="L193" s="77">
        <v>0</v>
      </c>
      <c r="M193" s="77">
        <v>0</v>
      </c>
      <c r="N193" s="91">
        <v>2390</v>
      </c>
    </row>
    <row r="194" spans="1:14" s="108" customFormat="1" ht="15" customHeight="1" x14ac:dyDescent="0.25">
      <c r="A194" s="70">
        <v>2019</v>
      </c>
      <c r="B194" s="24" t="s">
        <v>42</v>
      </c>
      <c r="C194" s="25">
        <v>1</v>
      </c>
      <c r="D194" s="25">
        <v>1</v>
      </c>
      <c r="E194" s="25">
        <v>1</v>
      </c>
      <c r="F194" s="24" t="s">
        <v>221</v>
      </c>
      <c r="G194" s="24" t="s">
        <v>40</v>
      </c>
      <c r="H194" s="24" t="s">
        <v>46</v>
      </c>
      <c r="I194" s="77">
        <v>0</v>
      </c>
      <c r="J194" s="77">
        <v>0</v>
      </c>
      <c r="K194" s="77">
        <v>0</v>
      </c>
      <c r="L194" s="77">
        <v>0</v>
      </c>
      <c r="M194" s="77">
        <v>0</v>
      </c>
      <c r="N194" s="91">
        <v>5701</v>
      </c>
    </row>
    <row r="195" spans="1:14" s="108" customFormat="1" ht="15" customHeight="1" x14ac:dyDescent="0.25">
      <c r="A195" s="70">
        <v>2019</v>
      </c>
      <c r="B195" s="24" t="s">
        <v>42</v>
      </c>
      <c r="C195" s="25">
        <v>1</v>
      </c>
      <c r="D195" s="25">
        <v>1</v>
      </c>
      <c r="E195" s="25">
        <v>0</v>
      </c>
      <c r="F195" s="24" t="s">
        <v>221</v>
      </c>
      <c r="G195" s="24" t="s">
        <v>40</v>
      </c>
      <c r="H195" s="24" t="s">
        <v>38</v>
      </c>
      <c r="I195" s="77">
        <v>0</v>
      </c>
      <c r="J195" s="77">
        <v>0</v>
      </c>
      <c r="K195" s="77">
        <v>0</v>
      </c>
      <c r="L195" s="77">
        <v>0</v>
      </c>
      <c r="M195" s="77">
        <v>0</v>
      </c>
      <c r="N195" s="91">
        <v>18150</v>
      </c>
    </row>
    <row r="196" spans="1:14" s="108" customFormat="1" ht="15" customHeight="1" x14ac:dyDescent="0.25">
      <c r="A196" s="70">
        <v>2019</v>
      </c>
      <c r="B196" s="24" t="s">
        <v>42</v>
      </c>
      <c r="C196" s="25">
        <v>1</v>
      </c>
      <c r="D196" s="25">
        <v>1</v>
      </c>
      <c r="E196" s="25">
        <v>0</v>
      </c>
      <c r="F196" s="24" t="s">
        <v>221</v>
      </c>
      <c r="G196" s="24" t="s">
        <v>40</v>
      </c>
      <c r="H196" s="24" t="s">
        <v>39</v>
      </c>
      <c r="I196" s="77">
        <v>0</v>
      </c>
      <c r="J196" s="77">
        <v>0</v>
      </c>
      <c r="K196" s="77">
        <v>0</v>
      </c>
      <c r="L196" s="77">
        <v>0</v>
      </c>
      <c r="M196" s="77">
        <v>0</v>
      </c>
      <c r="N196" s="91">
        <v>81058</v>
      </c>
    </row>
    <row r="197" spans="1:14" s="108" customFormat="1" ht="15" customHeight="1" x14ac:dyDescent="0.25">
      <c r="A197" s="70">
        <v>2019</v>
      </c>
      <c r="B197" s="24" t="s">
        <v>42</v>
      </c>
      <c r="C197" s="25">
        <v>1</v>
      </c>
      <c r="D197" s="25">
        <v>1</v>
      </c>
      <c r="E197" s="25">
        <v>0</v>
      </c>
      <c r="F197" s="24" t="s">
        <v>221</v>
      </c>
      <c r="G197" s="24" t="s">
        <v>40</v>
      </c>
      <c r="H197" s="24" t="s">
        <v>13</v>
      </c>
      <c r="I197" s="77">
        <v>0</v>
      </c>
      <c r="J197" s="77">
        <v>0</v>
      </c>
      <c r="K197" s="77">
        <v>0</v>
      </c>
      <c r="L197" s="77">
        <v>0</v>
      </c>
      <c r="M197" s="77">
        <v>0</v>
      </c>
      <c r="N197" s="91">
        <v>3718</v>
      </c>
    </row>
    <row r="198" spans="1:14" s="108" customFormat="1" ht="15" customHeight="1" x14ac:dyDescent="0.25">
      <c r="A198" s="70">
        <v>2019</v>
      </c>
      <c r="B198" s="24" t="s">
        <v>42</v>
      </c>
      <c r="C198" s="25">
        <v>1</v>
      </c>
      <c r="D198" s="25">
        <v>1</v>
      </c>
      <c r="E198" s="25">
        <v>1</v>
      </c>
      <c r="F198" s="24" t="s">
        <v>221</v>
      </c>
      <c r="G198" s="24" t="s">
        <v>54</v>
      </c>
      <c r="H198" s="24" t="s">
        <v>71</v>
      </c>
      <c r="I198" s="77">
        <v>0</v>
      </c>
      <c r="J198" s="77">
        <v>0</v>
      </c>
      <c r="K198" s="77">
        <v>0</v>
      </c>
      <c r="L198" s="77">
        <v>0</v>
      </c>
      <c r="M198" s="77">
        <v>0</v>
      </c>
      <c r="N198" s="91">
        <v>2000000</v>
      </c>
    </row>
    <row r="199" spans="1:14" s="108" customFormat="1" ht="15" customHeight="1" x14ac:dyDescent="0.25">
      <c r="A199" s="70">
        <v>2019</v>
      </c>
      <c r="B199" s="24" t="s">
        <v>42</v>
      </c>
      <c r="C199" s="25">
        <v>1</v>
      </c>
      <c r="D199" s="25">
        <v>1</v>
      </c>
      <c r="E199" s="25">
        <v>1</v>
      </c>
      <c r="F199" s="24" t="s">
        <v>221</v>
      </c>
      <c r="G199" s="24" t="s">
        <v>55</v>
      </c>
      <c r="H199" s="24" t="s">
        <v>71</v>
      </c>
      <c r="I199" s="77">
        <v>0</v>
      </c>
      <c r="J199" s="77">
        <v>0</v>
      </c>
      <c r="K199" s="77">
        <v>0</v>
      </c>
      <c r="L199" s="77">
        <v>0</v>
      </c>
      <c r="M199" s="77">
        <v>0</v>
      </c>
      <c r="N199" s="91">
        <v>1500000</v>
      </c>
    </row>
    <row r="200" spans="1:14" ht="15" customHeight="1" x14ac:dyDescent="0.25">
      <c r="A200" s="70">
        <v>2019</v>
      </c>
      <c r="B200" s="24" t="s">
        <v>42</v>
      </c>
      <c r="C200" s="25">
        <v>1</v>
      </c>
      <c r="D200" s="25">
        <v>1</v>
      </c>
      <c r="E200" s="25">
        <v>1</v>
      </c>
      <c r="F200" s="24" t="s">
        <v>87</v>
      </c>
      <c r="G200" s="24" t="s">
        <v>76</v>
      </c>
      <c r="H200" s="24" t="s">
        <v>71</v>
      </c>
      <c r="I200" s="77">
        <v>0</v>
      </c>
      <c r="J200" s="77">
        <v>0</v>
      </c>
      <c r="K200" s="77">
        <v>0</v>
      </c>
      <c r="L200" s="77">
        <v>0</v>
      </c>
      <c r="M200" s="77">
        <v>-7.9063800000003539</v>
      </c>
      <c r="N200" s="91">
        <v>5164.7087399999991</v>
      </c>
    </row>
    <row r="201" spans="1:14" ht="15" customHeight="1" x14ac:dyDescent="0.25">
      <c r="A201" s="70">
        <v>2019</v>
      </c>
      <c r="B201" s="24" t="s">
        <v>42</v>
      </c>
      <c r="C201" s="25">
        <v>1</v>
      </c>
      <c r="D201" s="25">
        <v>1</v>
      </c>
      <c r="E201" s="25">
        <v>1</v>
      </c>
      <c r="F201" s="24" t="s">
        <v>87</v>
      </c>
      <c r="G201" s="24" t="s">
        <v>76</v>
      </c>
      <c r="H201" s="24" t="s">
        <v>41</v>
      </c>
      <c r="I201" s="77">
        <v>0</v>
      </c>
      <c r="J201" s="77">
        <v>0</v>
      </c>
      <c r="K201" s="77">
        <v>0</v>
      </c>
      <c r="L201" s="77">
        <v>0</v>
      </c>
      <c r="M201" s="77">
        <v>0</v>
      </c>
      <c r="N201" s="91">
        <v>0</v>
      </c>
    </row>
    <row r="202" spans="1:14" ht="15" customHeight="1" x14ac:dyDescent="0.25">
      <c r="A202" s="70">
        <v>2019</v>
      </c>
      <c r="B202" s="24" t="s">
        <v>42</v>
      </c>
      <c r="C202" s="25">
        <v>1</v>
      </c>
      <c r="D202" s="25">
        <v>1</v>
      </c>
      <c r="E202" s="25">
        <v>1</v>
      </c>
      <c r="F202" s="24" t="s">
        <v>87</v>
      </c>
      <c r="G202" s="24" t="s">
        <v>76</v>
      </c>
      <c r="H202" s="24" t="s">
        <v>45</v>
      </c>
      <c r="I202" s="77">
        <v>0</v>
      </c>
      <c r="J202" s="77">
        <v>0</v>
      </c>
      <c r="K202" s="77">
        <v>0</v>
      </c>
      <c r="L202" s="77">
        <v>0</v>
      </c>
      <c r="M202" s="77">
        <v>0</v>
      </c>
      <c r="N202" s="91">
        <v>0</v>
      </c>
    </row>
    <row r="203" spans="1:14" ht="15" customHeight="1" x14ac:dyDescent="0.25">
      <c r="A203" s="70">
        <v>2019</v>
      </c>
      <c r="B203" s="24" t="s">
        <v>42</v>
      </c>
      <c r="C203" s="25">
        <v>1</v>
      </c>
      <c r="D203" s="25">
        <v>1</v>
      </c>
      <c r="E203" s="25">
        <v>1</v>
      </c>
      <c r="F203" s="24" t="s">
        <v>87</v>
      </c>
      <c r="G203" s="24" t="s">
        <v>76</v>
      </c>
      <c r="H203" s="24" t="s">
        <v>46</v>
      </c>
      <c r="I203" s="77">
        <v>0</v>
      </c>
      <c r="J203" s="77">
        <v>0</v>
      </c>
      <c r="K203" s="77">
        <v>0</v>
      </c>
      <c r="L203" s="77">
        <v>0</v>
      </c>
      <c r="M203" s="77">
        <v>0</v>
      </c>
      <c r="N203" s="91">
        <v>0</v>
      </c>
    </row>
    <row r="204" spans="1:14" ht="15" customHeight="1" x14ac:dyDescent="0.25">
      <c r="A204" s="70">
        <v>2019</v>
      </c>
      <c r="B204" s="24" t="s">
        <v>42</v>
      </c>
      <c r="C204" s="25">
        <v>1</v>
      </c>
      <c r="D204" s="25">
        <v>1</v>
      </c>
      <c r="E204" s="25">
        <v>0</v>
      </c>
      <c r="F204" s="24" t="s">
        <v>87</v>
      </c>
      <c r="G204" s="24" t="s">
        <v>76</v>
      </c>
      <c r="H204" s="24" t="s">
        <v>38</v>
      </c>
      <c r="I204" s="77">
        <v>0</v>
      </c>
      <c r="J204" s="77">
        <v>0</v>
      </c>
      <c r="K204" s="77">
        <v>0</v>
      </c>
      <c r="L204" s="77">
        <v>0</v>
      </c>
      <c r="M204" s="77">
        <v>2.9999999999999997E-5</v>
      </c>
      <c r="N204" s="91">
        <v>2.9999999999999997E-5</v>
      </c>
    </row>
    <row r="205" spans="1:14" ht="15" customHeight="1" x14ac:dyDescent="0.25">
      <c r="A205" s="70">
        <v>2019</v>
      </c>
      <c r="B205" s="24" t="s">
        <v>42</v>
      </c>
      <c r="C205" s="25">
        <v>1</v>
      </c>
      <c r="D205" s="25">
        <v>1</v>
      </c>
      <c r="E205" s="25">
        <v>0</v>
      </c>
      <c r="F205" s="24" t="s">
        <v>87</v>
      </c>
      <c r="G205" s="24" t="s">
        <v>76</v>
      </c>
      <c r="H205" s="24" t="s">
        <v>13</v>
      </c>
      <c r="I205" s="77">
        <v>0</v>
      </c>
      <c r="J205" s="77">
        <v>0</v>
      </c>
      <c r="K205" s="77">
        <v>0</v>
      </c>
      <c r="L205" s="77">
        <v>0</v>
      </c>
      <c r="M205" s="77">
        <v>0</v>
      </c>
      <c r="N205" s="91">
        <v>2.3999999999999998E-4</v>
      </c>
    </row>
    <row r="206" spans="1:14" ht="15" customHeight="1" x14ac:dyDescent="0.25">
      <c r="A206" s="70">
        <v>2019</v>
      </c>
      <c r="B206" s="24" t="s">
        <v>42</v>
      </c>
      <c r="C206" s="25">
        <v>1</v>
      </c>
      <c r="D206" s="25">
        <v>0</v>
      </c>
      <c r="E206" s="25">
        <v>0</v>
      </c>
      <c r="F206" s="24" t="s">
        <v>87</v>
      </c>
      <c r="G206" s="24" t="s">
        <v>76</v>
      </c>
      <c r="H206" s="24" t="s">
        <v>24</v>
      </c>
      <c r="I206" s="77">
        <v>0</v>
      </c>
      <c r="J206" s="77">
        <v>0</v>
      </c>
      <c r="K206" s="77">
        <v>0</v>
      </c>
      <c r="L206" s="77">
        <v>0</v>
      </c>
      <c r="M206" s="77">
        <v>0</v>
      </c>
      <c r="N206" s="91">
        <v>0</v>
      </c>
    </row>
    <row r="207" spans="1:14" ht="15" customHeight="1" x14ac:dyDescent="0.25">
      <c r="A207" s="70">
        <v>2019</v>
      </c>
      <c r="B207" s="24" t="s">
        <v>42</v>
      </c>
      <c r="C207" s="25">
        <v>1</v>
      </c>
      <c r="D207" s="25">
        <v>0</v>
      </c>
      <c r="E207" s="25">
        <v>0</v>
      </c>
      <c r="F207" s="24" t="s">
        <v>87</v>
      </c>
      <c r="G207" s="24" t="s">
        <v>76</v>
      </c>
      <c r="H207" s="24" t="s">
        <v>23</v>
      </c>
      <c r="I207" s="77">
        <v>0</v>
      </c>
      <c r="J207" s="77">
        <v>0</v>
      </c>
      <c r="K207" s="77">
        <v>0</v>
      </c>
      <c r="L207" s="77">
        <v>0</v>
      </c>
      <c r="M207" s="77">
        <v>0</v>
      </c>
      <c r="N207" s="91">
        <v>75.240460000000013</v>
      </c>
    </row>
    <row r="208" spans="1:14" ht="15" customHeight="1" x14ac:dyDescent="0.25">
      <c r="A208" s="70">
        <v>2019</v>
      </c>
      <c r="B208" s="24" t="s">
        <v>42</v>
      </c>
      <c r="C208" s="25">
        <v>1</v>
      </c>
      <c r="D208" s="25">
        <v>1</v>
      </c>
      <c r="E208" s="25">
        <v>1</v>
      </c>
      <c r="F208" s="24" t="s">
        <v>87</v>
      </c>
      <c r="G208" s="24" t="s">
        <v>77</v>
      </c>
      <c r="H208" s="24" t="s">
        <v>71</v>
      </c>
      <c r="I208" s="77">
        <v>0</v>
      </c>
      <c r="J208" s="77">
        <v>0</v>
      </c>
      <c r="K208" s="77">
        <v>0</v>
      </c>
      <c r="L208" s="77">
        <v>0</v>
      </c>
      <c r="M208" s="77">
        <v>-75.798439999998664</v>
      </c>
      <c r="N208" s="91">
        <v>23864.0903</v>
      </c>
    </row>
    <row r="209" spans="1:14" ht="15" customHeight="1" x14ac:dyDescent="0.25">
      <c r="A209" s="70">
        <v>2019</v>
      </c>
      <c r="B209" s="24" t="s">
        <v>42</v>
      </c>
      <c r="C209" s="25">
        <v>1</v>
      </c>
      <c r="D209" s="25">
        <v>1</v>
      </c>
      <c r="E209" s="25">
        <v>1</v>
      </c>
      <c r="F209" s="24" t="s">
        <v>87</v>
      </c>
      <c r="G209" s="24" t="s">
        <v>77</v>
      </c>
      <c r="H209" s="24" t="s">
        <v>41</v>
      </c>
      <c r="I209" s="77">
        <v>0</v>
      </c>
      <c r="J209" s="77">
        <v>0</v>
      </c>
      <c r="K209" s="77">
        <v>0</v>
      </c>
      <c r="L209" s="77">
        <v>0</v>
      </c>
      <c r="M209" s="77">
        <v>-6.3068499999999972</v>
      </c>
      <c r="N209" s="91">
        <v>315.34255999999999</v>
      </c>
    </row>
    <row r="210" spans="1:14" ht="15" customHeight="1" x14ac:dyDescent="0.25">
      <c r="A210" s="70">
        <v>2019</v>
      </c>
      <c r="B210" s="24" t="s">
        <v>42</v>
      </c>
      <c r="C210" s="25">
        <v>1</v>
      </c>
      <c r="D210" s="25">
        <v>1</v>
      </c>
      <c r="E210" s="25">
        <v>1</v>
      </c>
      <c r="F210" s="24" t="s">
        <v>87</v>
      </c>
      <c r="G210" s="24" t="s">
        <v>77</v>
      </c>
      <c r="H210" s="24" t="s">
        <v>45</v>
      </c>
      <c r="I210" s="77">
        <v>0</v>
      </c>
      <c r="J210" s="77">
        <v>0</v>
      </c>
      <c r="K210" s="77">
        <v>0</v>
      </c>
      <c r="L210" s="77">
        <v>0</v>
      </c>
      <c r="M210" s="77">
        <v>0</v>
      </c>
      <c r="N210" s="91">
        <v>0</v>
      </c>
    </row>
    <row r="211" spans="1:14" ht="15" customHeight="1" x14ac:dyDescent="0.25">
      <c r="A211" s="70">
        <v>2019</v>
      </c>
      <c r="B211" s="24" t="s">
        <v>42</v>
      </c>
      <c r="C211" s="25">
        <v>1</v>
      </c>
      <c r="D211" s="25">
        <v>1</v>
      </c>
      <c r="E211" s="25">
        <v>1</v>
      </c>
      <c r="F211" s="24" t="s">
        <v>87</v>
      </c>
      <c r="G211" s="24" t="s">
        <v>77</v>
      </c>
      <c r="H211" s="24" t="s">
        <v>46</v>
      </c>
      <c r="I211" s="77">
        <v>0</v>
      </c>
      <c r="J211" s="77">
        <v>0</v>
      </c>
      <c r="K211" s="77">
        <v>0</v>
      </c>
      <c r="L211" s="77">
        <v>0</v>
      </c>
      <c r="M211" s="77">
        <v>0</v>
      </c>
      <c r="N211" s="91">
        <v>0</v>
      </c>
    </row>
    <row r="212" spans="1:14" ht="15" customHeight="1" x14ac:dyDescent="0.25">
      <c r="A212" s="70">
        <v>2019</v>
      </c>
      <c r="B212" s="24" t="s">
        <v>42</v>
      </c>
      <c r="C212" s="25">
        <v>1</v>
      </c>
      <c r="D212" s="25">
        <v>1</v>
      </c>
      <c r="E212" s="25">
        <v>0</v>
      </c>
      <c r="F212" s="24" t="s">
        <v>87</v>
      </c>
      <c r="G212" s="24" t="s">
        <v>77</v>
      </c>
      <c r="H212" s="24" t="s">
        <v>38</v>
      </c>
      <c r="I212" s="77">
        <v>0</v>
      </c>
      <c r="J212" s="77">
        <v>0</v>
      </c>
      <c r="K212" s="77">
        <v>0</v>
      </c>
      <c r="L212" s="77">
        <v>0</v>
      </c>
      <c r="M212" s="77">
        <v>1.0778700000000754</v>
      </c>
      <c r="N212" s="91">
        <v>524.61143000000004</v>
      </c>
    </row>
    <row r="213" spans="1:14" ht="15" customHeight="1" x14ac:dyDescent="0.25">
      <c r="A213" s="70">
        <v>2019</v>
      </c>
      <c r="B213" s="24" t="s">
        <v>42</v>
      </c>
      <c r="C213" s="25">
        <v>1</v>
      </c>
      <c r="D213" s="25">
        <v>1</v>
      </c>
      <c r="E213" s="25">
        <v>0</v>
      </c>
      <c r="F213" s="24" t="s">
        <v>87</v>
      </c>
      <c r="G213" s="24" t="s">
        <v>77</v>
      </c>
      <c r="H213" s="24" t="s">
        <v>13</v>
      </c>
      <c r="I213" s="77">
        <v>0</v>
      </c>
      <c r="J213" s="77">
        <v>0</v>
      </c>
      <c r="K213" s="77">
        <v>0</v>
      </c>
      <c r="L213" s="77">
        <v>0</v>
      </c>
      <c r="M213" s="77">
        <v>-6.2099999999816191E-3</v>
      </c>
      <c r="N213" s="91">
        <v>202.73069000000001</v>
      </c>
    </row>
    <row r="214" spans="1:14" ht="15" customHeight="1" x14ac:dyDescent="0.25">
      <c r="A214" s="70">
        <v>2019</v>
      </c>
      <c r="B214" s="24" t="s">
        <v>42</v>
      </c>
      <c r="C214" s="25">
        <v>1</v>
      </c>
      <c r="D214" s="25">
        <v>0</v>
      </c>
      <c r="E214" s="25">
        <v>0</v>
      </c>
      <c r="F214" s="24" t="s">
        <v>87</v>
      </c>
      <c r="G214" s="24" t="s">
        <v>77</v>
      </c>
      <c r="H214" s="24" t="s">
        <v>24</v>
      </c>
      <c r="I214" s="77">
        <v>0</v>
      </c>
      <c r="J214" s="77">
        <v>0</v>
      </c>
      <c r="K214" s="77">
        <v>0</v>
      </c>
      <c r="L214" s="77">
        <v>0</v>
      </c>
      <c r="M214" s="77">
        <v>0</v>
      </c>
      <c r="N214" s="91">
        <v>0</v>
      </c>
    </row>
    <row r="215" spans="1:14" ht="15" customHeight="1" x14ac:dyDescent="0.25">
      <c r="A215" s="70">
        <v>2019</v>
      </c>
      <c r="B215" s="24" t="s">
        <v>42</v>
      </c>
      <c r="C215" s="25">
        <v>1</v>
      </c>
      <c r="D215" s="25">
        <v>0</v>
      </c>
      <c r="E215" s="25">
        <v>0</v>
      </c>
      <c r="F215" s="24" t="s">
        <v>87</v>
      </c>
      <c r="G215" s="24" t="s">
        <v>77</v>
      </c>
      <c r="H215" s="24" t="s">
        <v>23</v>
      </c>
      <c r="I215" s="77">
        <v>0</v>
      </c>
      <c r="J215" s="77">
        <v>0</v>
      </c>
      <c r="K215" s="77">
        <v>0</v>
      </c>
      <c r="L215" s="77">
        <v>0</v>
      </c>
      <c r="M215" s="77">
        <v>0</v>
      </c>
      <c r="N215" s="91">
        <v>29.61055</v>
      </c>
    </row>
    <row r="216" spans="1:14" s="108" customFormat="1" ht="15" customHeight="1" x14ac:dyDescent="0.25">
      <c r="A216" s="70">
        <v>2019</v>
      </c>
      <c r="B216" s="24" t="s">
        <v>42</v>
      </c>
      <c r="C216" s="25">
        <v>1</v>
      </c>
      <c r="D216" s="25">
        <v>1</v>
      </c>
      <c r="E216" s="25">
        <v>1</v>
      </c>
      <c r="F216" s="24" t="s">
        <v>221</v>
      </c>
      <c r="G216" s="24" t="s">
        <v>56</v>
      </c>
      <c r="H216" s="24" t="s">
        <v>71</v>
      </c>
      <c r="I216" s="77">
        <v>0</v>
      </c>
      <c r="J216" s="77">
        <v>0</v>
      </c>
      <c r="K216" s="77">
        <v>7.0250000000000004</v>
      </c>
      <c r="L216" s="77">
        <v>0</v>
      </c>
      <c r="M216" s="77">
        <v>0</v>
      </c>
      <c r="N216" s="91">
        <v>2000000</v>
      </c>
    </row>
    <row r="217" spans="1:14" s="108" customFormat="1" ht="15" customHeight="1" x14ac:dyDescent="0.25">
      <c r="A217" s="70">
        <v>2019</v>
      </c>
      <c r="B217" s="24" t="s">
        <v>42</v>
      </c>
      <c r="C217" s="25">
        <v>1</v>
      </c>
      <c r="D217" s="25">
        <v>1</v>
      </c>
      <c r="E217" s="25">
        <v>1</v>
      </c>
      <c r="F217" s="24" t="s">
        <v>221</v>
      </c>
      <c r="G217" s="24" t="s">
        <v>57</v>
      </c>
      <c r="H217" s="24" t="s">
        <v>71</v>
      </c>
      <c r="I217" s="77">
        <v>0</v>
      </c>
      <c r="J217" s="77">
        <v>0</v>
      </c>
      <c r="K217" s="77">
        <v>15.125</v>
      </c>
      <c r="L217" s="77">
        <v>0</v>
      </c>
      <c r="M217" s="77">
        <v>0</v>
      </c>
      <c r="N217" s="91">
        <v>1750000</v>
      </c>
    </row>
    <row r="218" spans="1:14" s="108" customFormat="1" ht="15" customHeight="1" x14ac:dyDescent="0.25">
      <c r="A218" s="70">
        <v>2019</v>
      </c>
      <c r="B218" s="24" t="s">
        <v>42</v>
      </c>
      <c r="C218" s="25">
        <v>1</v>
      </c>
      <c r="D218" s="25">
        <v>1</v>
      </c>
      <c r="E218" s="25">
        <v>0</v>
      </c>
      <c r="F218" s="24" t="s">
        <v>221</v>
      </c>
      <c r="G218" s="24" t="s">
        <v>52</v>
      </c>
      <c r="H218" s="24" t="s">
        <v>53</v>
      </c>
      <c r="I218" s="77">
        <v>0</v>
      </c>
      <c r="J218" s="77">
        <v>29602.154020000002</v>
      </c>
      <c r="K218" s="77">
        <v>1264.70976</v>
      </c>
      <c r="L218" s="77">
        <v>0</v>
      </c>
      <c r="M218" s="77">
        <v>4.3655745685100555E-11</v>
      </c>
      <c r="N218" s="91">
        <v>315339.98057000001</v>
      </c>
    </row>
    <row r="219" spans="1:14" s="108" customFormat="1" ht="15" customHeight="1" x14ac:dyDescent="0.25">
      <c r="A219" s="70">
        <v>2019</v>
      </c>
      <c r="B219" s="24" t="s">
        <v>42</v>
      </c>
      <c r="C219" s="25">
        <v>1</v>
      </c>
      <c r="D219" s="25">
        <v>1</v>
      </c>
      <c r="E219" s="25">
        <v>1</v>
      </c>
      <c r="F219" s="24" t="s">
        <v>221</v>
      </c>
      <c r="G219" s="24" t="s">
        <v>58</v>
      </c>
      <c r="H219" s="24" t="s">
        <v>71</v>
      </c>
      <c r="I219" s="77">
        <v>0</v>
      </c>
      <c r="J219" s="77">
        <v>0</v>
      </c>
      <c r="K219" s="77">
        <v>21.066749999999999</v>
      </c>
      <c r="L219" s="77">
        <v>0</v>
      </c>
      <c r="M219" s="77">
        <v>0</v>
      </c>
      <c r="N219" s="91">
        <v>1000000</v>
      </c>
    </row>
    <row r="220" spans="1:14" s="108" customFormat="1" ht="15" customHeight="1" x14ac:dyDescent="0.25">
      <c r="A220" s="70">
        <v>2019</v>
      </c>
      <c r="B220" s="24" t="s">
        <v>42</v>
      </c>
      <c r="C220" s="25">
        <v>1</v>
      </c>
      <c r="D220" s="25">
        <v>1</v>
      </c>
      <c r="E220" s="25">
        <v>1</v>
      </c>
      <c r="F220" s="24" t="s">
        <v>221</v>
      </c>
      <c r="G220" s="24" t="s">
        <v>59</v>
      </c>
      <c r="H220" s="24" t="s">
        <v>71</v>
      </c>
      <c r="I220" s="77">
        <v>0</v>
      </c>
      <c r="J220" s="77">
        <v>0</v>
      </c>
      <c r="K220" s="77">
        <v>0</v>
      </c>
      <c r="L220" s="77">
        <v>0</v>
      </c>
      <c r="M220" s="77">
        <v>0</v>
      </c>
      <c r="N220" s="91">
        <v>1000000</v>
      </c>
    </row>
    <row r="221" spans="1:14" s="108" customFormat="1" ht="15" customHeight="1" x14ac:dyDescent="0.25">
      <c r="A221" s="70">
        <v>2019</v>
      </c>
      <c r="B221" s="24" t="s">
        <v>42</v>
      </c>
      <c r="C221" s="25">
        <v>1</v>
      </c>
      <c r="D221" s="25">
        <v>1</v>
      </c>
      <c r="E221" s="25">
        <v>1</v>
      </c>
      <c r="F221" s="24" t="s">
        <v>221</v>
      </c>
      <c r="G221" s="24" t="s">
        <v>60</v>
      </c>
      <c r="H221" s="24" t="s">
        <v>71</v>
      </c>
      <c r="I221" s="77">
        <v>0</v>
      </c>
      <c r="J221" s="77">
        <v>0</v>
      </c>
      <c r="K221" s="77">
        <v>11.833349999999999</v>
      </c>
      <c r="L221" s="77">
        <v>0</v>
      </c>
      <c r="M221" s="77">
        <v>0</v>
      </c>
      <c r="N221" s="91">
        <v>2500000</v>
      </c>
    </row>
    <row r="222" spans="1:14" s="108" customFormat="1" ht="15" customHeight="1" x14ac:dyDescent="0.25">
      <c r="A222" s="70">
        <v>2019</v>
      </c>
      <c r="B222" s="24" t="s">
        <v>42</v>
      </c>
      <c r="C222" s="25">
        <v>1</v>
      </c>
      <c r="D222" s="25">
        <v>1</v>
      </c>
      <c r="E222" s="25">
        <v>0</v>
      </c>
      <c r="F222" s="24" t="s">
        <v>221</v>
      </c>
      <c r="G222" s="24" t="s">
        <v>52</v>
      </c>
      <c r="H222" s="24" t="s">
        <v>61</v>
      </c>
      <c r="I222" s="77">
        <v>0</v>
      </c>
      <c r="J222" s="77">
        <v>0</v>
      </c>
      <c r="K222" s="77">
        <v>1156.25</v>
      </c>
      <c r="L222" s="77">
        <v>0</v>
      </c>
      <c r="M222" s="77">
        <v>0</v>
      </c>
      <c r="N222" s="91">
        <v>300000</v>
      </c>
    </row>
    <row r="223" spans="1:14" s="108" customFormat="1" ht="15" customHeight="1" x14ac:dyDescent="0.25">
      <c r="A223" s="70">
        <v>2019</v>
      </c>
      <c r="B223" s="24" t="s">
        <v>42</v>
      </c>
      <c r="C223" s="25">
        <v>1</v>
      </c>
      <c r="D223" s="25">
        <v>1</v>
      </c>
      <c r="E223" s="25">
        <v>1</v>
      </c>
      <c r="F223" s="24" t="s">
        <v>221</v>
      </c>
      <c r="G223" s="24" t="s">
        <v>62</v>
      </c>
      <c r="H223" s="24" t="s">
        <v>71</v>
      </c>
      <c r="I223" s="77">
        <v>0</v>
      </c>
      <c r="J223" s="77">
        <v>0</v>
      </c>
      <c r="K223" s="77">
        <v>0.56989999999999996</v>
      </c>
      <c r="L223" s="77">
        <v>0</v>
      </c>
      <c r="M223" s="77">
        <v>0</v>
      </c>
      <c r="N223" s="91">
        <v>3000000</v>
      </c>
    </row>
    <row r="224" spans="1:14" s="108" customFormat="1" ht="15" customHeight="1" x14ac:dyDescent="0.25">
      <c r="A224" s="70">
        <v>2019</v>
      </c>
      <c r="B224" s="24" t="s">
        <v>42</v>
      </c>
      <c r="C224" s="25">
        <v>1</v>
      </c>
      <c r="D224" s="25">
        <v>1</v>
      </c>
      <c r="E224" s="25">
        <v>1</v>
      </c>
      <c r="F224" s="24" t="s">
        <v>221</v>
      </c>
      <c r="G224" s="24" t="s">
        <v>64</v>
      </c>
      <c r="H224" s="24" t="s">
        <v>71</v>
      </c>
      <c r="I224" s="77">
        <v>0</v>
      </c>
      <c r="J224" s="77">
        <v>0</v>
      </c>
      <c r="K224" s="77">
        <v>19.399100000000001</v>
      </c>
      <c r="L224" s="77">
        <v>0</v>
      </c>
      <c r="M224" s="77">
        <v>0</v>
      </c>
      <c r="N224" s="91">
        <v>1000000</v>
      </c>
    </row>
    <row r="225" spans="1:14" s="108" customFormat="1" ht="15" customHeight="1" x14ac:dyDescent="0.25">
      <c r="A225" s="88">
        <v>2019</v>
      </c>
      <c r="B225" s="89" t="s">
        <v>42</v>
      </c>
      <c r="C225" s="25">
        <v>1</v>
      </c>
      <c r="D225" s="25">
        <v>1</v>
      </c>
      <c r="E225" s="25">
        <v>0</v>
      </c>
      <c r="F225" s="24" t="s">
        <v>222</v>
      </c>
      <c r="G225" s="24" t="s">
        <v>204</v>
      </c>
      <c r="H225" s="24" t="s">
        <v>39</v>
      </c>
      <c r="I225" s="77">
        <v>0</v>
      </c>
      <c r="J225" s="77">
        <v>0</v>
      </c>
      <c r="K225" s="77">
        <v>0</v>
      </c>
      <c r="L225" s="77">
        <v>0</v>
      </c>
      <c r="M225" s="77">
        <v>0</v>
      </c>
      <c r="N225" s="91">
        <v>0</v>
      </c>
    </row>
    <row r="226" spans="1:14" s="108" customFormat="1" ht="15" customHeight="1" x14ac:dyDescent="0.25">
      <c r="A226" s="88">
        <v>2019</v>
      </c>
      <c r="B226" s="89" t="s">
        <v>42</v>
      </c>
      <c r="C226" s="25">
        <v>1</v>
      </c>
      <c r="D226" s="25">
        <v>1</v>
      </c>
      <c r="E226" s="25">
        <v>0</v>
      </c>
      <c r="F226" s="24" t="s">
        <v>222</v>
      </c>
      <c r="G226" s="24" t="s">
        <v>204</v>
      </c>
      <c r="H226" s="24" t="s">
        <v>39</v>
      </c>
      <c r="I226" s="77">
        <v>0</v>
      </c>
      <c r="J226" s="77">
        <v>0</v>
      </c>
      <c r="K226" s="77">
        <v>0</v>
      </c>
      <c r="L226" s="77">
        <v>0</v>
      </c>
      <c r="M226" s="77">
        <v>0</v>
      </c>
      <c r="N226" s="91">
        <v>0</v>
      </c>
    </row>
    <row r="227" spans="1:14" s="108" customFormat="1" ht="15" customHeight="1" x14ac:dyDescent="0.25">
      <c r="A227" s="88">
        <v>2019</v>
      </c>
      <c r="B227" s="89" t="s">
        <v>42</v>
      </c>
      <c r="C227" s="25">
        <v>1</v>
      </c>
      <c r="D227" s="25">
        <v>1</v>
      </c>
      <c r="E227" s="25">
        <v>0</v>
      </c>
      <c r="F227" s="24" t="s">
        <v>222</v>
      </c>
      <c r="G227" s="24" t="s">
        <v>204</v>
      </c>
      <c r="H227" s="24" t="s">
        <v>39</v>
      </c>
      <c r="I227" s="77">
        <v>0</v>
      </c>
      <c r="J227" s="77">
        <v>0</v>
      </c>
      <c r="K227" s="77">
        <v>0</v>
      </c>
      <c r="L227" s="77">
        <v>0</v>
      </c>
      <c r="M227" s="77">
        <v>0</v>
      </c>
      <c r="N227" s="91">
        <v>0</v>
      </c>
    </row>
    <row r="228" spans="1:14" s="108" customFormat="1" ht="15" customHeight="1" x14ac:dyDescent="0.25">
      <c r="A228" s="88">
        <v>2019</v>
      </c>
      <c r="B228" s="89" t="s">
        <v>42</v>
      </c>
      <c r="C228" s="25">
        <v>1</v>
      </c>
      <c r="D228" s="25">
        <v>1</v>
      </c>
      <c r="E228" s="25">
        <v>0</v>
      </c>
      <c r="F228" s="24" t="s">
        <v>222</v>
      </c>
      <c r="G228" s="24" t="s">
        <v>205</v>
      </c>
      <c r="H228" s="24" t="s">
        <v>39</v>
      </c>
      <c r="I228" s="77">
        <v>0</v>
      </c>
      <c r="J228" s="77">
        <v>0</v>
      </c>
      <c r="K228" s="77">
        <v>0</v>
      </c>
      <c r="L228" s="77">
        <v>0</v>
      </c>
      <c r="M228" s="77">
        <v>0</v>
      </c>
      <c r="N228" s="91">
        <v>0</v>
      </c>
    </row>
    <row r="229" spans="1:14" s="108" customFormat="1" ht="15" customHeight="1" x14ac:dyDescent="0.25">
      <c r="A229" s="88">
        <v>2019</v>
      </c>
      <c r="B229" s="89" t="s">
        <v>42</v>
      </c>
      <c r="C229" s="25">
        <v>1</v>
      </c>
      <c r="D229" s="25">
        <v>1</v>
      </c>
      <c r="E229" s="25">
        <v>0</v>
      </c>
      <c r="F229" s="24" t="s">
        <v>222</v>
      </c>
      <c r="G229" s="24" t="s">
        <v>205</v>
      </c>
      <c r="H229" s="24" t="s">
        <v>39</v>
      </c>
      <c r="I229" s="77">
        <v>0</v>
      </c>
      <c r="J229" s="77">
        <v>0</v>
      </c>
      <c r="K229" s="77">
        <v>0</v>
      </c>
      <c r="L229" s="77">
        <v>0</v>
      </c>
      <c r="M229" s="77">
        <v>0</v>
      </c>
      <c r="N229" s="91">
        <v>0</v>
      </c>
    </row>
    <row r="230" spans="1:14" s="108" customFormat="1" ht="15" customHeight="1" x14ac:dyDescent="0.25">
      <c r="A230" s="88">
        <v>2019</v>
      </c>
      <c r="B230" s="89" t="s">
        <v>42</v>
      </c>
      <c r="C230" s="25">
        <v>1</v>
      </c>
      <c r="D230" s="25">
        <v>1</v>
      </c>
      <c r="E230" s="25">
        <v>0</v>
      </c>
      <c r="F230" s="24" t="s">
        <v>222</v>
      </c>
      <c r="G230" s="24" t="s">
        <v>206</v>
      </c>
      <c r="H230" s="24" t="s">
        <v>39</v>
      </c>
      <c r="I230" s="77">
        <v>0</v>
      </c>
      <c r="J230" s="77">
        <v>2885.1081399999093</v>
      </c>
      <c r="K230" s="77">
        <v>21.209759999997914</v>
      </c>
      <c r="L230" s="77">
        <v>0</v>
      </c>
      <c r="M230" s="77">
        <v>0</v>
      </c>
      <c r="N230" s="91">
        <v>0</v>
      </c>
    </row>
    <row r="231" spans="1:14" s="108" customFormat="1" ht="15" customHeight="1" x14ac:dyDescent="0.25">
      <c r="A231" s="88">
        <v>2019</v>
      </c>
      <c r="B231" s="89" t="s">
        <v>42</v>
      </c>
      <c r="C231" s="25">
        <v>1</v>
      </c>
      <c r="D231" s="25">
        <v>1</v>
      </c>
      <c r="E231" s="25">
        <v>0</v>
      </c>
      <c r="F231" s="24" t="s">
        <v>222</v>
      </c>
      <c r="G231" s="24" t="s">
        <v>206</v>
      </c>
      <c r="H231" s="24" t="s">
        <v>39</v>
      </c>
      <c r="I231" s="77">
        <v>0</v>
      </c>
      <c r="J231" s="77">
        <v>19166.666666666686</v>
      </c>
      <c r="K231" s="77">
        <v>1917.5063962962886</v>
      </c>
      <c r="L231" s="77">
        <v>0</v>
      </c>
      <c r="M231" s="77">
        <v>0</v>
      </c>
      <c r="N231" s="91">
        <v>241670</v>
      </c>
    </row>
    <row r="232" spans="1:14" s="108" customFormat="1" ht="15" customHeight="1" x14ac:dyDescent="0.25">
      <c r="A232" s="88">
        <v>2019</v>
      </c>
      <c r="B232" s="89" t="s">
        <v>42</v>
      </c>
      <c r="C232" s="25">
        <v>1</v>
      </c>
      <c r="D232" s="25">
        <v>1</v>
      </c>
      <c r="E232" s="25">
        <v>0</v>
      </c>
      <c r="F232" s="24" t="s">
        <v>222</v>
      </c>
      <c r="G232" s="24" t="s">
        <v>207</v>
      </c>
      <c r="H232" s="24" t="s">
        <v>39</v>
      </c>
      <c r="I232" s="77">
        <v>0</v>
      </c>
      <c r="J232" s="77">
        <v>10000</v>
      </c>
      <c r="K232" s="77">
        <v>266.38888777777538</v>
      </c>
      <c r="L232" s="77">
        <v>0</v>
      </c>
      <c r="M232" s="77">
        <v>0</v>
      </c>
      <c r="N232" s="91">
        <v>40000</v>
      </c>
    </row>
    <row r="233" spans="1:14" s="108" customFormat="1" ht="15" customHeight="1" x14ac:dyDescent="0.25">
      <c r="A233" s="90">
        <v>2019</v>
      </c>
      <c r="B233" s="24" t="s">
        <v>42</v>
      </c>
      <c r="C233" s="25">
        <v>1</v>
      </c>
      <c r="D233" s="25">
        <v>1</v>
      </c>
      <c r="E233" s="25">
        <v>0</v>
      </c>
      <c r="F233" s="24" t="s">
        <v>217</v>
      </c>
      <c r="G233" s="24" t="s">
        <v>217</v>
      </c>
      <c r="H233" s="24" t="s">
        <v>53</v>
      </c>
      <c r="I233" s="77">
        <v>0</v>
      </c>
      <c r="J233" s="77">
        <v>15298.34</v>
      </c>
      <c r="K233" s="77">
        <v>0</v>
      </c>
      <c r="L233" s="77">
        <v>0</v>
      </c>
      <c r="M233" s="77">
        <v>0</v>
      </c>
      <c r="N233" s="91">
        <v>740816.88300000003</v>
      </c>
    </row>
    <row r="234" spans="1:14" s="108" customFormat="1" ht="15" customHeight="1" x14ac:dyDescent="0.25">
      <c r="A234" s="90">
        <v>2019</v>
      </c>
      <c r="B234" s="24" t="s">
        <v>42</v>
      </c>
      <c r="C234" s="25">
        <v>1</v>
      </c>
      <c r="D234" s="25">
        <v>0</v>
      </c>
      <c r="E234" s="25">
        <v>0</v>
      </c>
      <c r="F234" s="24" t="s">
        <v>218</v>
      </c>
      <c r="G234" s="24" t="s">
        <v>198</v>
      </c>
      <c r="H234" s="24" t="s">
        <v>17</v>
      </c>
      <c r="I234" s="77">
        <v>0</v>
      </c>
      <c r="J234" s="77">
        <v>0</v>
      </c>
      <c r="K234" s="77">
        <v>0</v>
      </c>
      <c r="L234" s="91">
        <v>0</v>
      </c>
      <c r="M234" s="91">
        <v>52080</v>
      </c>
      <c r="N234" s="91">
        <v>365800</v>
      </c>
    </row>
    <row r="235" spans="1:14" s="108" customFormat="1" ht="15" customHeight="1" x14ac:dyDescent="0.25">
      <c r="A235" s="90">
        <v>2019</v>
      </c>
      <c r="B235" s="24" t="s">
        <v>42</v>
      </c>
      <c r="C235" s="25">
        <v>1</v>
      </c>
      <c r="D235" s="25">
        <v>0</v>
      </c>
      <c r="E235" s="25">
        <v>0</v>
      </c>
      <c r="F235" s="24" t="s">
        <v>218</v>
      </c>
      <c r="G235" s="24" t="s">
        <v>199</v>
      </c>
      <c r="H235" s="24" t="s">
        <v>17</v>
      </c>
      <c r="I235" s="77">
        <v>0</v>
      </c>
      <c r="J235" s="77">
        <v>0</v>
      </c>
      <c r="K235" s="77">
        <v>0</v>
      </c>
      <c r="L235" s="91">
        <v>0</v>
      </c>
      <c r="M235" s="91">
        <v>-700</v>
      </c>
      <c r="N235" s="91">
        <v>355100</v>
      </c>
    </row>
    <row r="236" spans="1:14" s="108" customFormat="1" ht="15" customHeight="1" x14ac:dyDescent="0.25">
      <c r="A236" s="70">
        <v>2019</v>
      </c>
      <c r="B236" s="24" t="s">
        <v>43</v>
      </c>
      <c r="C236" s="25">
        <v>1</v>
      </c>
      <c r="D236" s="25">
        <v>1</v>
      </c>
      <c r="E236" s="25">
        <v>0</v>
      </c>
      <c r="F236" s="24" t="s">
        <v>220</v>
      </c>
      <c r="G236" s="24" t="s">
        <v>220</v>
      </c>
      <c r="H236" s="24" t="s">
        <v>47</v>
      </c>
      <c r="I236" s="77">
        <v>0</v>
      </c>
      <c r="J236" s="77">
        <v>52631.578950000003</v>
      </c>
      <c r="K236" s="77">
        <v>3299.1011800000001</v>
      </c>
      <c r="L236" s="77">
        <v>0</v>
      </c>
      <c r="M236" s="77">
        <v>0</v>
      </c>
      <c r="N236" s="91">
        <v>105263.15785000002</v>
      </c>
    </row>
    <row r="237" spans="1:14" s="108" customFormat="1" ht="15" customHeight="1" x14ac:dyDescent="0.25">
      <c r="A237" s="70">
        <v>2019</v>
      </c>
      <c r="B237" s="24" t="s">
        <v>43</v>
      </c>
      <c r="C237" s="25">
        <v>1</v>
      </c>
      <c r="D237" s="25">
        <v>1</v>
      </c>
      <c r="E237" s="25">
        <v>0</v>
      </c>
      <c r="F237" s="24" t="s">
        <v>220</v>
      </c>
      <c r="G237" s="24" t="s">
        <v>220</v>
      </c>
      <c r="H237" s="24" t="s">
        <v>13</v>
      </c>
      <c r="I237" s="77">
        <v>0</v>
      </c>
      <c r="J237" s="77">
        <v>0</v>
      </c>
      <c r="K237" s="77">
        <v>0</v>
      </c>
      <c r="L237" s="77">
        <v>0</v>
      </c>
      <c r="M237" s="77">
        <v>0</v>
      </c>
      <c r="N237" s="91">
        <v>0</v>
      </c>
    </row>
    <row r="238" spans="1:14" s="108" customFormat="1" ht="15" customHeight="1" x14ac:dyDescent="0.25">
      <c r="A238" s="70">
        <v>2019</v>
      </c>
      <c r="B238" s="24" t="s">
        <v>43</v>
      </c>
      <c r="C238" s="25">
        <v>1</v>
      </c>
      <c r="D238" s="25">
        <v>1</v>
      </c>
      <c r="E238" s="25">
        <v>1</v>
      </c>
      <c r="F238" s="24" t="s">
        <v>14</v>
      </c>
      <c r="G238" s="24" t="s">
        <v>14</v>
      </c>
      <c r="H238" s="24" t="s">
        <v>71</v>
      </c>
      <c r="I238" s="77">
        <v>0</v>
      </c>
      <c r="J238" s="77">
        <v>9397.3845099999999</v>
      </c>
      <c r="K238" s="77">
        <v>7127.5644499999999</v>
      </c>
      <c r="L238" s="77">
        <v>0</v>
      </c>
      <c r="M238" s="77">
        <v>230.91045000007944</v>
      </c>
      <c r="N238" s="91">
        <v>2807873.2858600002</v>
      </c>
    </row>
    <row r="239" spans="1:14" s="108" customFormat="1" ht="15" customHeight="1" x14ac:dyDescent="0.25">
      <c r="A239" s="70">
        <v>2019</v>
      </c>
      <c r="B239" s="24" t="s">
        <v>43</v>
      </c>
      <c r="C239" s="25">
        <v>1</v>
      </c>
      <c r="D239" s="25">
        <v>1</v>
      </c>
      <c r="E239" s="25">
        <v>0</v>
      </c>
      <c r="F239" s="24" t="s">
        <v>14</v>
      </c>
      <c r="G239" s="24" t="s">
        <v>14</v>
      </c>
      <c r="H239" s="24" t="s">
        <v>15</v>
      </c>
      <c r="I239" s="77">
        <v>0</v>
      </c>
      <c r="J239" s="77">
        <v>0</v>
      </c>
      <c r="K239" s="77">
        <v>0</v>
      </c>
      <c r="L239" s="77">
        <v>0</v>
      </c>
      <c r="M239" s="77">
        <v>0</v>
      </c>
      <c r="N239" s="91"/>
    </row>
    <row r="240" spans="1:14" s="108" customFormat="1" ht="15" customHeight="1" x14ac:dyDescent="0.25">
      <c r="A240" s="70">
        <v>2019</v>
      </c>
      <c r="B240" s="24" t="s">
        <v>43</v>
      </c>
      <c r="C240" s="25">
        <v>1</v>
      </c>
      <c r="D240" s="25">
        <v>1</v>
      </c>
      <c r="E240" s="25">
        <v>0</v>
      </c>
      <c r="F240" s="24" t="s">
        <v>14</v>
      </c>
      <c r="G240" s="24" t="s">
        <v>14</v>
      </c>
      <c r="H240" s="24" t="s">
        <v>47</v>
      </c>
      <c r="I240" s="77">
        <v>0</v>
      </c>
      <c r="J240" s="77">
        <v>0</v>
      </c>
      <c r="K240" s="77">
        <v>0</v>
      </c>
      <c r="L240" s="77">
        <v>0</v>
      </c>
      <c r="M240" s="77">
        <v>0</v>
      </c>
      <c r="N240" s="91">
        <v>420500</v>
      </c>
    </row>
    <row r="241" spans="1:14" s="108" customFormat="1" ht="15" customHeight="1" x14ac:dyDescent="0.25">
      <c r="A241" s="70">
        <v>2019</v>
      </c>
      <c r="B241" s="24" t="s">
        <v>43</v>
      </c>
      <c r="C241" s="25">
        <v>1</v>
      </c>
      <c r="D241" s="25">
        <v>1</v>
      </c>
      <c r="E241" s="25">
        <v>0</v>
      </c>
      <c r="F241" s="24" t="s">
        <v>14</v>
      </c>
      <c r="G241" s="24" t="s">
        <v>14</v>
      </c>
      <c r="H241" s="24" t="s">
        <v>63</v>
      </c>
      <c r="I241" s="77">
        <v>0</v>
      </c>
      <c r="J241" s="77">
        <v>0</v>
      </c>
      <c r="K241" s="77">
        <v>0</v>
      </c>
      <c r="L241" s="77">
        <v>0</v>
      </c>
      <c r="M241" s="77">
        <v>0</v>
      </c>
      <c r="N241" s="91">
        <v>23500</v>
      </c>
    </row>
    <row r="242" spans="1:14" s="108" customFormat="1" ht="15" customHeight="1" x14ac:dyDescent="0.25">
      <c r="A242" s="70">
        <v>2019</v>
      </c>
      <c r="B242" s="24" t="s">
        <v>43</v>
      </c>
      <c r="C242" s="25">
        <v>1</v>
      </c>
      <c r="D242" s="25">
        <v>1</v>
      </c>
      <c r="E242" s="25">
        <v>0</v>
      </c>
      <c r="F242" s="24" t="s">
        <v>14</v>
      </c>
      <c r="G242" s="24" t="s">
        <v>14</v>
      </c>
      <c r="H242" s="24" t="s">
        <v>50</v>
      </c>
      <c r="I242" s="77">
        <v>0</v>
      </c>
      <c r="J242" s="77">
        <v>4642.3173999999999</v>
      </c>
      <c r="K242" s="77">
        <v>1380.00944</v>
      </c>
      <c r="L242" s="77">
        <v>0</v>
      </c>
      <c r="M242" s="77">
        <v>0</v>
      </c>
      <c r="N242" s="91">
        <v>96213.648990000002</v>
      </c>
    </row>
    <row r="243" spans="1:14" s="108" customFormat="1" ht="15" customHeight="1" x14ac:dyDescent="0.25">
      <c r="A243" s="70">
        <v>2019</v>
      </c>
      <c r="B243" s="24" t="s">
        <v>43</v>
      </c>
      <c r="C243" s="25">
        <v>1</v>
      </c>
      <c r="D243" s="25">
        <v>1</v>
      </c>
      <c r="E243" s="25">
        <v>1</v>
      </c>
      <c r="F243" s="24" t="s">
        <v>87</v>
      </c>
      <c r="G243" s="24" t="s">
        <v>87</v>
      </c>
      <c r="H243" s="24" t="s">
        <v>71</v>
      </c>
      <c r="I243" s="77">
        <v>24132.942129999999</v>
      </c>
      <c r="J243" s="77">
        <v>223189.45929</v>
      </c>
      <c r="K243" s="77">
        <v>105745.7227</v>
      </c>
      <c r="L243" s="77">
        <v>0</v>
      </c>
      <c r="M243" s="77">
        <v>-5006.6234599997406</v>
      </c>
      <c r="N243" s="91">
        <v>6357292.8422800004</v>
      </c>
    </row>
    <row r="244" spans="1:14" s="108" customFormat="1" ht="15" customHeight="1" x14ac:dyDescent="0.25">
      <c r="A244" s="70">
        <v>2019</v>
      </c>
      <c r="B244" s="24" t="s">
        <v>43</v>
      </c>
      <c r="C244" s="25">
        <v>1</v>
      </c>
      <c r="D244" s="25">
        <v>1</v>
      </c>
      <c r="E244" s="25">
        <v>0</v>
      </c>
      <c r="F244" s="24" t="s">
        <v>87</v>
      </c>
      <c r="G244" s="24" t="s">
        <v>87</v>
      </c>
      <c r="H244" s="24" t="s">
        <v>48</v>
      </c>
      <c r="I244" s="77">
        <v>0</v>
      </c>
      <c r="J244" s="77">
        <v>0</v>
      </c>
      <c r="K244" s="77">
        <v>0</v>
      </c>
      <c r="L244" s="77">
        <v>0</v>
      </c>
      <c r="M244" s="77">
        <v>0</v>
      </c>
      <c r="N244" s="91">
        <v>104406.31956</v>
      </c>
    </row>
    <row r="245" spans="1:14" s="108" customFormat="1" ht="15" customHeight="1" x14ac:dyDescent="0.25">
      <c r="A245" s="70">
        <v>2019</v>
      </c>
      <c r="B245" s="24" t="s">
        <v>43</v>
      </c>
      <c r="C245" s="25">
        <v>1</v>
      </c>
      <c r="D245" s="25">
        <v>1</v>
      </c>
      <c r="E245" s="25">
        <v>0</v>
      </c>
      <c r="F245" s="24" t="s">
        <v>87</v>
      </c>
      <c r="G245" s="24" t="s">
        <v>87</v>
      </c>
      <c r="H245" s="24" t="s">
        <v>9</v>
      </c>
      <c r="I245" s="77">
        <v>0</v>
      </c>
      <c r="J245" s="77">
        <v>0</v>
      </c>
      <c r="K245" s="77">
        <v>0</v>
      </c>
      <c r="L245" s="77">
        <v>0</v>
      </c>
      <c r="M245" s="77">
        <v>0</v>
      </c>
      <c r="N245" s="91">
        <v>0</v>
      </c>
    </row>
    <row r="246" spans="1:14" s="108" customFormat="1" ht="15" customHeight="1" x14ac:dyDescent="0.25">
      <c r="A246" s="70">
        <v>2019</v>
      </c>
      <c r="B246" s="24" t="s">
        <v>43</v>
      </c>
      <c r="C246" s="25">
        <v>1</v>
      </c>
      <c r="D246" s="25">
        <v>0</v>
      </c>
      <c r="E246" s="25">
        <v>0</v>
      </c>
      <c r="F246" s="24" t="s">
        <v>87</v>
      </c>
      <c r="G246" s="24" t="s">
        <v>87</v>
      </c>
      <c r="H246" s="24" t="s">
        <v>17</v>
      </c>
      <c r="I246" s="77">
        <v>0</v>
      </c>
      <c r="J246" s="77">
        <v>0</v>
      </c>
      <c r="K246" s="77">
        <v>0</v>
      </c>
      <c r="L246" s="77">
        <v>0</v>
      </c>
      <c r="M246" s="77">
        <v>0</v>
      </c>
      <c r="N246" s="91">
        <v>0</v>
      </c>
    </row>
    <row r="247" spans="1:14" s="108" customFormat="1" ht="15" customHeight="1" x14ac:dyDescent="0.25">
      <c r="A247" s="70">
        <v>2019</v>
      </c>
      <c r="B247" s="24" t="s">
        <v>43</v>
      </c>
      <c r="C247" s="25">
        <v>1</v>
      </c>
      <c r="D247" s="25">
        <v>1</v>
      </c>
      <c r="E247" s="25">
        <v>1</v>
      </c>
      <c r="F247" s="24" t="s">
        <v>87</v>
      </c>
      <c r="G247" s="24" t="s">
        <v>87</v>
      </c>
      <c r="H247" s="24" t="s">
        <v>16</v>
      </c>
      <c r="I247" s="77">
        <v>0</v>
      </c>
      <c r="J247" s="77">
        <v>0</v>
      </c>
      <c r="K247" s="77">
        <v>0</v>
      </c>
      <c r="L247" s="77">
        <v>0</v>
      </c>
      <c r="M247" s="77">
        <v>-24.754790000000185</v>
      </c>
      <c r="N247" s="91">
        <v>1883.2942599999999</v>
      </c>
    </row>
    <row r="248" spans="1:14" s="108" customFormat="1" ht="15" customHeight="1" x14ac:dyDescent="0.25">
      <c r="A248" s="70">
        <v>2019</v>
      </c>
      <c r="B248" s="24" t="s">
        <v>43</v>
      </c>
      <c r="C248" s="25">
        <v>1</v>
      </c>
      <c r="D248" s="25">
        <v>1</v>
      </c>
      <c r="E248" s="25">
        <v>0</v>
      </c>
      <c r="F248" s="24" t="s">
        <v>87</v>
      </c>
      <c r="G248" s="24" t="s">
        <v>87</v>
      </c>
      <c r="H248" s="24" t="s">
        <v>18</v>
      </c>
      <c r="I248" s="77">
        <v>0</v>
      </c>
      <c r="J248" s="77">
        <v>0</v>
      </c>
      <c r="K248" s="77">
        <v>0</v>
      </c>
      <c r="L248" s="77">
        <v>0</v>
      </c>
      <c r="M248" s="77">
        <v>0</v>
      </c>
      <c r="N248" s="91">
        <v>0</v>
      </c>
    </row>
    <row r="249" spans="1:14" s="108" customFormat="1" ht="15" customHeight="1" x14ac:dyDescent="0.25">
      <c r="A249" s="70">
        <v>2019</v>
      </c>
      <c r="B249" s="24" t="s">
        <v>43</v>
      </c>
      <c r="C249" s="25">
        <v>1</v>
      </c>
      <c r="D249" s="25">
        <v>1</v>
      </c>
      <c r="E249" s="25">
        <v>0</v>
      </c>
      <c r="F249" s="24" t="s">
        <v>87</v>
      </c>
      <c r="G249" s="24" t="s">
        <v>87</v>
      </c>
      <c r="H249" s="24" t="s">
        <v>19</v>
      </c>
      <c r="I249" s="77">
        <v>0</v>
      </c>
      <c r="J249" s="77">
        <v>0</v>
      </c>
      <c r="K249" s="77">
        <v>0</v>
      </c>
      <c r="L249" s="77">
        <v>0</v>
      </c>
      <c r="M249" s="77">
        <v>-7.8217499999999518</v>
      </c>
      <c r="N249" s="91">
        <v>595.06338000000005</v>
      </c>
    </row>
    <row r="250" spans="1:14" s="108" customFormat="1" ht="15" customHeight="1" x14ac:dyDescent="0.25">
      <c r="A250" s="70">
        <v>2019</v>
      </c>
      <c r="B250" s="24" t="s">
        <v>43</v>
      </c>
      <c r="C250" s="25">
        <v>1</v>
      </c>
      <c r="D250" s="25">
        <v>1</v>
      </c>
      <c r="E250" s="25">
        <v>0</v>
      </c>
      <c r="F250" s="24" t="s">
        <v>87</v>
      </c>
      <c r="G250" s="24" t="s">
        <v>87</v>
      </c>
      <c r="H250" s="24" t="s">
        <v>72</v>
      </c>
      <c r="I250" s="77">
        <v>0</v>
      </c>
      <c r="J250" s="77">
        <v>0</v>
      </c>
      <c r="K250" s="77">
        <v>0</v>
      </c>
      <c r="L250" s="77">
        <v>0</v>
      </c>
      <c r="M250" s="77">
        <v>-214.49268999999913</v>
      </c>
      <c r="N250" s="91">
        <v>105318.16749000001</v>
      </c>
    </row>
    <row r="251" spans="1:14" s="108" customFormat="1" ht="15" customHeight="1" x14ac:dyDescent="0.25">
      <c r="A251" s="70">
        <v>2019</v>
      </c>
      <c r="B251" s="24" t="s">
        <v>43</v>
      </c>
      <c r="C251" s="25">
        <v>1</v>
      </c>
      <c r="D251" s="25">
        <v>1</v>
      </c>
      <c r="E251" s="25">
        <v>0</v>
      </c>
      <c r="F251" s="24" t="s">
        <v>87</v>
      </c>
      <c r="G251" s="24" t="s">
        <v>87</v>
      </c>
      <c r="H251" s="24" t="s">
        <v>20</v>
      </c>
      <c r="I251" s="77">
        <v>0</v>
      </c>
      <c r="J251" s="77">
        <v>3503.17173</v>
      </c>
      <c r="K251" s="77">
        <v>1113.15229</v>
      </c>
      <c r="L251" s="77">
        <v>0</v>
      </c>
      <c r="M251" s="77">
        <v>0</v>
      </c>
      <c r="N251" s="91">
        <v>21865.823579999997</v>
      </c>
    </row>
    <row r="252" spans="1:14" s="108" customFormat="1" ht="15" customHeight="1" x14ac:dyDescent="0.25">
      <c r="A252" s="70">
        <v>2019</v>
      </c>
      <c r="B252" s="24" t="s">
        <v>43</v>
      </c>
      <c r="C252" s="25">
        <v>1</v>
      </c>
      <c r="D252" s="25">
        <v>1</v>
      </c>
      <c r="E252" s="25">
        <v>0</v>
      </c>
      <c r="F252" s="24" t="s">
        <v>87</v>
      </c>
      <c r="G252" s="24" t="s">
        <v>87</v>
      </c>
      <c r="H252" s="24" t="s">
        <v>21</v>
      </c>
      <c r="I252" s="77">
        <v>0</v>
      </c>
      <c r="J252" s="77">
        <v>0</v>
      </c>
      <c r="K252" s="77">
        <v>1.49979</v>
      </c>
      <c r="L252" s="77">
        <v>0</v>
      </c>
      <c r="M252" s="77">
        <v>-809.1632399999944</v>
      </c>
      <c r="N252" s="91">
        <v>71206.364509999999</v>
      </c>
    </row>
    <row r="253" spans="1:14" s="108" customFormat="1" ht="15" customHeight="1" x14ac:dyDescent="0.25">
      <c r="A253" s="70">
        <v>2019</v>
      </c>
      <c r="B253" s="24" t="s">
        <v>43</v>
      </c>
      <c r="C253" s="25">
        <v>1</v>
      </c>
      <c r="D253" s="25">
        <v>1</v>
      </c>
      <c r="E253" s="25">
        <v>0</v>
      </c>
      <c r="F253" s="24" t="s">
        <v>87</v>
      </c>
      <c r="G253" s="24" t="s">
        <v>87</v>
      </c>
      <c r="H253" s="24" t="s">
        <v>10</v>
      </c>
      <c r="I253" s="77">
        <v>0</v>
      </c>
      <c r="J253" s="77">
        <v>0</v>
      </c>
      <c r="K253" s="77">
        <v>0</v>
      </c>
      <c r="L253" s="77">
        <v>0</v>
      </c>
      <c r="M253" s="77">
        <v>0</v>
      </c>
      <c r="N253" s="91">
        <v>24009.582190000001</v>
      </c>
    </row>
    <row r="254" spans="1:14" s="108" customFormat="1" ht="15" customHeight="1" x14ac:dyDescent="0.25">
      <c r="A254" s="70">
        <v>2019</v>
      </c>
      <c r="B254" s="24" t="s">
        <v>43</v>
      </c>
      <c r="C254" s="25">
        <v>1</v>
      </c>
      <c r="D254" s="25">
        <v>1</v>
      </c>
      <c r="E254" s="25">
        <v>0</v>
      </c>
      <c r="F254" s="24" t="s">
        <v>87</v>
      </c>
      <c r="G254" s="24" t="s">
        <v>87</v>
      </c>
      <c r="H254" s="24" t="s">
        <v>31</v>
      </c>
      <c r="I254" s="77">
        <v>14014.01132</v>
      </c>
      <c r="J254" s="77">
        <v>0</v>
      </c>
      <c r="K254" s="77">
        <v>0</v>
      </c>
      <c r="L254" s="77">
        <v>0</v>
      </c>
      <c r="M254" s="77">
        <v>1.8189894035458565E-12</v>
      </c>
      <c r="N254" s="91">
        <v>44807.770920000003</v>
      </c>
    </row>
    <row r="255" spans="1:14" s="108" customFormat="1" ht="15" customHeight="1" x14ac:dyDescent="0.25">
      <c r="A255" s="70">
        <v>2019</v>
      </c>
      <c r="B255" s="24" t="s">
        <v>43</v>
      </c>
      <c r="C255" s="25">
        <v>1</v>
      </c>
      <c r="D255" s="25">
        <v>1</v>
      </c>
      <c r="E255" s="25">
        <v>0</v>
      </c>
      <c r="F255" s="24" t="s">
        <v>87</v>
      </c>
      <c r="G255" s="24" t="s">
        <v>87</v>
      </c>
      <c r="H255" s="24" t="s">
        <v>51</v>
      </c>
      <c r="I255" s="77">
        <v>0</v>
      </c>
      <c r="J255" s="77">
        <v>0</v>
      </c>
      <c r="K255" s="77">
        <v>0</v>
      </c>
      <c r="L255" s="77">
        <v>0</v>
      </c>
      <c r="M255" s="77">
        <v>-30.974999999999909</v>
      </c>
      <c r="N255" s="91">
        <v>2356.5149999999999</v>
      </c>
    </row>
    <row r="256" spans="1:14" s="108" customFormat="1" ht="15" customHeight="1" x14ac:dyDescent="0.25">
      <c r="A256" s="70">
        <v>2019</v>
      </c>
      <c r="B256" s="24" t="s">
        <v>43</v>
      </c>
      <c r="C256" s="25">
        <v>1</v>
      </c>
      <c r="D256" s="25">
        <v>1</v>
      </c>
      <c r="E256" s="25">
        <v>1</v>
      </c>
      <c r="F256" s="24" t="s">
        <v>219</v>
      </c>
      <c r="G256" s="24" t="s">
        <v>2</v>
      </c>
      <c r="H256" s="24" t="s">
        <v>71</v>
      </c>
      <c r="I256" s="77">
        <v>0</v>
      </c>
      <c r="J256" s="77">
        <v>105.35829</v>
      </c>
      <c r="K256" s="77">
        <v>2.3705599999999998</v>
      </c>
      <c r="L256" s="77">
        <v>0</v>
      </c>
      <c r="M256" s="77">
        <v>0</v>
      </c>
      <c r="N256" s="91">
        <v>1750.1548</v>
      </c>
    </row>
    <row r="257" spans="1:14" s="108" customFormat="1" ht="15" customHeight="1" x14ac:dyDescent="0.25">
      <c r="A257" s="70">
        <v>2019</v>
      </c>
      <c r="B257" s="24" t="s">
        <v>43</v>
      </c>
      <c r="C257" s="25">
        <v>1</v>
      </c>
      <c r="D257" s="25">
        <v>1</v>
      </c>
      <c r="E257" s="25">
        <v>1</v>
      </c>
      <c r="F257" s="24" t="s">
        <v>219</v>
      </c>
      <c r="G257" s="24" t="s">
        <v>8</v>
      </c>
      <c r="H257" s="24" t="s">
        <v>71</v>
      </c>
      <c r="I257" s="77">
        <v>0</v>
      </c>
      <c r="J257" s="77">
        <v>0</v>
      </c>
      <c r="K257" s="77">
        <v>0</v>
      </c>
      <c r="L257" s="77">
        <v>0</v>
      </c>
      <c r="M257" s="77">
        <v>-324.89478999999847</v>
      </c>
      <c r="N257" s="91">
        <v>38295.233639999999</v>
      </c>
    </row>
    <row r="258" spans="1:14" s="108" customFormat="1" ht="15" customHeight="1" x14ac:dyDescent="0.25">
      <c r="A258" s="70">
        <v>2019</v>
      </c>
      <c r="B258" s="24" t="s">
        <v>43</v>
      </c>
      <c r="C258" s="25">
        <v>1</v>
      </c>
      <c r="D258" s="25">
        <v>1</v>
      </c>
      <c r="E258" s="25">
        <v>1</v>
      </c>
      <c r="F258" s="24" t="s">
        <v>219</v>
      </c>
      <c r="G258" s="24" t="s">
        <v>7</v>
      </c>
      <c r="H258" s="24" t="s">
        <v>71</v>
      </c>
      <c r="I258" s="77">
        <v>0</v>
      </c>
      <c r="J258" s="77">
        <v>0</v>
      </c>
      <c r="K258" s="77">
        <v>0</v>
      </c>
      <c r="L258" s="77">
        <v>0</v>
      </c>
      <c r="M258" s="77">
        <v>0</v>
      </c>
      <c r="N258" s="91">
        <v>368800</v>
      </c>
    </row>
    <row r="259" spans="1:14" s="108" customFormat="1" ht="15" customHeight="1" x14ac:dyDescent="0.25">
      <c r="A259" s="70">
        <v>2019</v>
      </c>
      <c r="B259" s="24" t="s">
        <v>43</v>
      </c>
      <c r="C259" s="25">
        <v>1</v>
      </c>
      <c r="D259" s="25">
        <v>1</v>
      </c>
      <c r="E259" s="25">
        <v>1</v>
      </c>
      <c r="F259" s="24" t="s">
        <v>219</v>
      </c>
      <c r="G259" s="24" t="s">
        <v>65</v>
      </c>
      <c r="H259" s="24" t="s">
        <v>71</v>
      </c>
      <c r="I259" s="77">
        <v>651682.27541999996</v>
      </c>
      <c r="J259" s="77">
        <v>0</v>
      </c>
      <c r="K259" s="77">
        <v>0</v>
      </c>
      <c r="L259" s="77">
        <v>0</v>
      </c>
      <c r="M259" s="77">
        <v>303.59758000005968</v>
      </c>
      <c r="N259" s="91">
        <v>651985.87300000002</v>
      </c>
    </row>
    <row r="260" spans="1:14" s="108" customFormat="1" ht="15" customHeight="1" x14ac:dyDescent="0.25">
      <c r="A260" s="70">
        <v>2019</v>
      </c>
      <c r="B260" s="24" t="s">
        <v>43</v>
      </c>
      <c r="C260" s="25">
        <v>1</v>
      </c>
      <c r="D260" s="25">
        <v>1</v>
      </c>
      <c r="E260" s="25">
        <v>1</v>
      </c>
      <c r="F260" s="24" t="s">
        <v>221</v>
      </c>
      <c r="G260" s="24" t="s">
        <v>22</v>
      </c>
      <c r="H260" s="24" t="s">
        <v>71</v>
      </c>
      <c r="I260" s="77">
        <v>0</v>
      </c>
      <c r="J260" s="77">
        <v>0</v>
      </c>
      <c r="K260" s="77">
        <v>0</v>
      </c>
      <c r="L260" s="77">
        <v>0</v>
      </c>
      <c r="M260" s="77">
        <v>0</v>
      </c>
      <c r="N260" s="91">
        <v>0</v>
      </c>
    </row>
    <row r="261" spans="1:14" s="108" customFormat="1" ht="15" customHeight="1" x14ac:dyDescent="0.25">
      <c r="A261" s="70">
        <v>2019</v>
      </c>
      <c r="B261" s="24" t="s">
        <v>43</v>
      </c>
      <c r="C261" s="25">
        <v>1</v>
      </c>
      <c r="D261" s="25">
        <v>1</v>
      </c>
      <c r="E261" s="25">
        <v>1</v>
      </c>
      <c r="F261" s="24" t="s">
        <v>221</v>
      </c>
      <c r="G261" s="24" t="s">
        <v>73</v>
      </c>
      <c r="H261" s="24" t="s">
        <v>71</v>
      </c>
      <c r="I261" s="77">
        <v>0</v>
      </c>
      <c r="J261" s="77">
        <v>0</v>
      </c>
      <c r="K261" s="77">
        <v>45</v>
      </c>
      <c r="L261" s="77">
        <v>0</v>
      </c>
      <c r="M261" s="77">
        <v>0</v>
      </c>
      <c r="N261" s="91">
        <v>12343</v>
      </c>
    </row>
    <row r="262" spans="1:14" s="108" customFormat="1" ht="15" customHeight="1" x14ac:dyDescent="0.25">
      <c r="A262" s="70">
        <v>2019</v>
      </c>
      <c r="B262" s="24" t="s">
        <v>43</v>
      </c>
      <c r="C262" s="25">
        <v>1</v>
      </c>
      <c r="D262" s="25">
        <v>1</v>
      </c>
      <c r="E262" s="25">
        <v>1</v>
      </c>
      <c r="F262" s="24" t="s">
        <v>221</v>
      </c>
      <c r="G262" s="24" t="s">
        <v>75</v>
      </c>
      <c r="H262" s="24" t="s">
        <v>71</v>
      </c>
      <c r="I262" s="77">
        <v>0</v>
      </c>
      <c r="J262" s="77">
        <v>0</v>
      </c>
      <c r="K262" s="77">
        <v>0</v>
      </c>
      <c r="L262" s="77">
        <v>0</v>
      </c>
      <c r="M262" s="77">
        <v>0</v>
      </c>
      <c r="N262" s="91">
        <v>50183</v>
      </c>
    </row>
    <row r="263" spans="1:14" s="108" customFormat="1" ht="15" customHeight="1" x14ac:dyDescent="0.25">
      <c r="A263" s="70">
        <v>2019</v>
      </c>
      <c r="B263" s="24" t="s">
        <v>43</v>
      </c>
      <c r="C263" s="25">
        <v>1</v>
      </c>
      <c r="D263" s="25">
        <v>1</v>
      </c>
      <c r="E263" s="25">
        <v>1</v>
      </c>
      <c r="F263" s="24" t="s">
        <v>221</v>
      </c>
      <c r="G263" s="24" t="s">
        <v>86</v>
      </c>
      <c r="H263" s="24" t="s">
        <v>71</v>
      </c>
      <c r="I263" s="77">
        <v>0</v>
      </c>
      <c r="J263" s="77">
        <v>0</v>
      </c>
      <c r="K263" s="77">
        <v>0</v>
      </c>
      <c r="L263" s="77">
        <v>0</v>
      </c>
      <c r="M263" s="77">
        <v>0</v>
      </c>
      <c r="N263" s="91">
        <v>0</v>
      </c>
    </row>
    <row r="264" spans="1:14" s="108" customFormat="1" ht="15" customHeight="1" x14ac:dyDescent="0.25">
      <c r="A264" s="70">
        <v>2019</v>
      </c>
      <c r="B264" s="24" t="s">
        <v>43</v>
      </c>
      <c r="C264" s="25">
        <v>1</v>
      </c>
      <c r="D264" s="25">
        <v>1</v>
      </c>
      <c r="E264" s="25">
        <v>1</v>
      </c>
      <c r="F264" s="24" t="s">
        <v>219</v>
      </c>
      <c r="G264" s="24" t="s">
        <v>5</v>
      </c>
      <c r="H264" s="24" t="s">
        <v>71</v>
      </c>
      <c r="I264" s="77">
        <v>-225.32435000000001</v>
      </c>
      <c r="J264" s="77">
        <v>9042.7775500000007</v>
      </c>
      <c r="K264" s="77">
        <v>4351.3795700000001</v>
      </c>
      <c r="L264" s="77">
        <v>0</v>
      </c>
      <c r="M264" s="77">
        <v>180.27684000028967</v>
      </c>
      <c r="N264" s="91">
        <v>4742236.6378800003</v>
      </c>
    </row>
    <row r="265" spans="1:14" s="108" customFormat="1" ht="15" customHeight="1" x14ac:dyDescent="0.25">
      <c r="A265" s="70">
        <v>2019</v>
      </c>
      <c r="B265" s="24" t="s">
        <v>43</v>
      </c>
      <c r="C265" s="25">
        <v>1</v>
      </c>
      <c r="D265" s="25">
        <v>1</v>
      </c>
      <c r="E265" s="25">
        <v>0</v>
      </c>
      <c r="F265" s="24" t="s">
        <v>219</v>
      </c>
      <c r="G265" s="24" t="s">
        <v>5</v>
      </c>
      <c r="H265" s="24" t="s">
        <v>9</v>
      </c>
      <c r="I265" s="77">
        <v>0</v>
      </c>
      <c r="J265" s="77">
        <v>1191.6741400000001</v>
      </c>
      <c r="K265" s="77">
        <v>377.12083999999999</v>
      </c>
      <c r="L265" s="77">
        <v>127.42774</v>
      </c>
      <c r="M265" s="77">
        <v>0</v>
      </c>
      <c r="N265" s="91">
        <v>25011.019479999999</v>
      </c>
    </row>
    <row r="266" spans="1:14" s="108" customFormat="1" ht="15" customHeight="1" x14ac:dyDescent="0.25">
      <c r="A266" s="70">
        <v>2019</v>
      </c>
      <c r="B266" s="24" t="s">
        <v>43</v>
      </c>
      <c r="C266" s="25">
        <v>1</v>
      </c>
      <c r="D266" s="25">
        <v>0</v>
      </c>
      <c r="E266" s="25">
        <v>0</v>
      </c>
      <c r="F266" s="24" t="s">
        <v>219</v>
      </c>
      <c r="G266" s="24" t="s">
        <v>5</v>
      </c>
      <c r="H266" s="24" t="s">
        <v>23</v>
      </c>
      <c r="I266" s="77">
        <v>0</v>
      </c>
      <c r="J266" s="77">
        <v>0</v>
      </c>
      <c r="K266" s="77">
        <v>0</v>
      </c>
      <c r="L266" s="77">
        <v>0</v>
      </c>
      <c r="M266" s="77">
        <v>-1.8000000000029104E-4</v>
      </c>
      <c r="N266" s="91">
        <v>1020.94</v>
      </c>
    </row>
    <row r="267" spans="1:14" s="108" customFormat="1" ht="15" customHeight="1" x14ac:dyDescent="0.25">
      <c r="A267" s="70">
        <v>2019</v>
      </c>
      <c r="B267" s="24" t="s">
        <v>43</v>
      </c>
      <c r="C267" s="25">
        <v>1</v>
      </c>
      <c r="D267" s="25">
        <v>0</v>
      </c>
      <c r="E267" s="25">
        <v>0</v>
      </c>
      <c r="F267" s="24" t="s">
        <v>219</v>
      </c>
      <c r="G267" s="24" t="s">
        <v>5</v>
      </c>
      <c r="H267" s="24" t="s">
        <v>24</v>
      </c>
      <c r="I267" s="77">
        <v>0</v>
      </c>
      <c r="J267" s="77">
        <v>0</v>
      </c>
      <c r="K267" s="77">
        <v>0</v>
      </c>
      <c r="L267" s="77">
        <v>0</v>
      </c>
      <c r="M267" s="77">
        <v>0</v>
      </c>
      <c r="N267" s="91">
        <v>0</v>
      </c>
    </row>
    <row r="268" spans="1:14" s="108" customFormat="1" ht="15" customHeight="1" x14ac:dyDescent="0.25">
      <c r="A268" s="70">
        <v>2019</v>
      </c>
      <c r="B268" s="24" t="s">
        <v>43</v>
      </c>
      <c r="C268" s="25">
        <v>1</v>
      </c>
      <c r="D268" s="25">
        <v>0</v>
      </c>
      <c r="E268" s="25">
        <v>0</v>
      </c>
      <c r="F268" s="24" t="s">
        <v>219</v>
      </c>
      <c r="G268" s="24" t="s">
        <v>5</v>
      </c>
      <c r="H268" s="24" t="s">
        <v>25</v>
      </c>
      <c r="I268" s="77">
        <v>0</v>
      </c>
      <c r="J268" s="77">
        <v>0</v>
      </c>
      <c r="K268" s="77">
        <v>0</v>
      </c>
      <c r="L268" s="77">
        <v>0</v>
      </c>
      <c r="M268" s="77">
        <v>0</v>
      </c>
      <c r="N268" s="91">
        <v>0</v>
      </c>
    </row>
    <row r="269" spans="1:14" s="108" customFormat="1" ht="15" customHeight="1" x14ac:dyDescent="0.25">
      <c r="A269" s="70">
        <v>2019</v>
      </c>
      <c r="B269" s="24" t="s">
        <v>43</v>
      </c>
      <c r="C269" s="25">
        <v>1</v>
      </c>
      <c r="D269" s="25">
        <v>1</v>
      </c>
      <c r="E269" s="25">
        <v>0</v>
      </c>
      <c r="F269" s="24" t="s">
        <v>219</v>
      </c>
      <c r="G269" s="24" t="s">
        <v>5</v>
      </c>
      <c r="H269" s="24" t="s">
        <v>31</v>
      </c>
      <c r="I269" s="77">
        <v>0</v>
      </c>
      <c r="J269" s="77">
        <v>432.86002000000002</v>
      </c>
      <c r="K269" s="77">
        <v>47.614600000000003</v>
      </c>
      <c r="L269" s="77">
        <v>0</v>
      </c>
      <c r="M269" s="77">
        <v>7.2191141953226179E-12</v>
      </c>
      <c r="N269" s="91">
        <v>83891.776410000006</v>
      </c>
    </row>
    <row r="270" spans="1:14" s="108" customFormat="1" ht="15" customHeight="1" x14ac:dyDescent="0.25">
      <c r="A270" s="70">
        <v>2019</v>
      </c>
      <c r="B270" s="24" t="s">
        <v>43</v>
      </c>
      <c r="C270" s="25">
        <v>1</v>
      </c>
      <c r="D270" s="25">
        <v>1</v>
      </c>
      <c r="E270" s="25">
        <v>0</v>
      </c>
      <c r="F270" s="24" t="s">
        <v>219</v>
      </c>
      <c r="G270" s="24" t="s">
        <v>5</v>
      </c>
      <c r="H270" s="24" t="s">
        <v>26</v>
      </c>
      <c r="I270" s="77">
        <v>0</v>
      </c>
      <c r="J270" s="77">
        <v>0</v>
      </c>
      <c r="K270" s="77">
        <v>0</v>
      </c>
      <c r="L270" s="77">
        <v>0</v>
      </c>
      <c r="M270" s="77">
        <v>0</v>
      </c>
      <c r="N270" s="91">
        <v>43791.106140000004</v>
      </c>
    </row>
    <row r="271" spans="1:14" s="108" customFormat="1" ht="15" customHeight="1" x14ac:dyDescent="0.25">
      <c r="A271" s="70">
        <v>2019</v>
      </c>
      <c r="B271" s="24" t="s">
        <v>43</v>
      </c>
      <c r="C271" s="25">
        <v>1</v>
      </c>
      <c r="D271" s="25">
        <v>1</v>
      </c>
      <c r="E271" s="25">
        <v>0</v>
      </c>
      <c r="F271" s="24" t="s">
        <v>219</v>
      </c>
      <c r="G271" s="24" t="s">
        <v>5</v>
      </c>
      <c r="H271" s="24" t="s">
        <v>72</v>
      </c>
      <c r="I271" s="77">
        <v>0</v>
      </c>
      <c r="J271" s="77">
        <v>0</v>
      </c>
      <c r="K271" s="77">
        <v>0</v>
      </c>
      <c r="L271" s="77">
        <v>0</v>
      </c>
      <c r="M271" s="77">
        <v>0</v>
      </c>
      <c r="N271" s="91">
        <v>1434.8562400000001</v>
      </c>
    </row>
    <row r="272" spans="1:14" s="108" customFormat="1" ht="15" customHeight="1" x14ac:dyDescent="0.25">
      <c r="A272" s="70">
        <v>2019</v>
      </c>
      <c r="B272" s="24" t="s">
        <v>43</v>
      </c>
      <c r="C272" s="25">
        <v>1</v>
      </c>
      <c r="D272" s="25">
        <v>1</v>
      </c>
      <c r="E272" s="25">
        <v>1</v>
      </c>
      <c r="F272" s="24" t="s">
        <v>219</v>
      </c>
      <c r="G272" s="24" t="s">
        <v>5</v>
      </c>
      <c r="H272" s="24" t="s">
        <v>27</v>
      </c>
      <c r="I272" s="77">
        <v>0</v>
      </c>
      <c r="J272" s="77">
        <v>0</v>
      </c>
      <c r="K272" s="77">
        <v>0</v>
      </c>
      <c r="L272" s="77">
        <v>0</v>
      </c>
      <c r="M272" s="77">
        <v>3.7200000000000002E-3</v>
      </c>
      <c r="N272" s="91">
        <v>3.7200000000000002E-3</v>
      </c>
    </row>
    <row r="273" spans="1:14" s="108" customFormat="1" ht="15" customHeight="1" x14ac:dyDescent="0.25">
      <c r="A273" s="70">
        <v>2019</v>
      </c>
      <c r="B273" s="24" t="s">
        <v>43</v>
      </c>
      <c r="C273" s="25">
        <v>1</v>
      </c>
      <c r="D273" s="25">
        <v>1</v>
      </c>
      <c r="E273" s="25">
        <v>1</v>
      </c>
      <c r="F273" s="24" t="s">
        <v>219</v>
      </c>
      <c r="G273" s="24" t="s">
        <v>5</v>
      </c>
      <c r="H273" s="24" t="s">
        <v>28</v>
      </c>
      <c r="I273" s="77">
        <v>0</v>
      </c>
      <c r="J273" s="77">
        <v>0</v>
      </c>
      <c r="K273" s="77">
        <v>0</v>
      </c>
      <c r="L273" s="77">
        <v>0</v>
      </c>
      <c r="M273" s="77">
        <v>0</v>
      </c>
      <c r="N273" s="91">
        <v>4319.0164400000003</v>
      </c>
    </row>
    <row r="274" spans="1:14" s="108" customFormat="1" ht="15" customHeight="1" x14ac:dyDescent="0.25">
      <c r="A274" s="70">
        <v>2019</v>
      </c>
      <c r="B274" s="24" t="s">
        <v>43</v>
      </c>
      <c r="C274" s="25">
        <v>1</v>
      </c>
      <c r="D274" s="25">
        <v>1</v>
      </c>
      <c r="E274" s="25">
        <v>0</v>
      </c>
      <c r="F274" s="24" t="s">
        <v>219</v>
      </c>
      <c r="G274" s="24" t="s">
        <v>5</v>
      </c>
      <c r="H274" s="24" t="s">
        <v>29</v>
      </c>
      <c r="I274" s="77">
        <v>0</v>
      </c>
      <c r="J274" s="77">
        <v>0</v>
      </c>
      <c r="K274" s="77">
        <v>0</v>
      </c>
      <c r="L274" s="77">
        <v>0</v>
      </c>
      <c r="M274" s="77">
        <v>0</v>
      </c>
      <c r="N274" s="91">
        <v>3600.49235</v>
      </c>
    </row>
    <row r="275" spans="1:14" s="108" customFormat="1" ht="15" customHeight="1" x14ac:dyDescent="0.25">
      <c r="A275" s="70">
        <v>2019</v>
      </c>
      <c r="B275" s="24" t="s">
        <v>43</v>
      </c>
      <c r="C275" s="25">
        <v>1</v>
      </c>
      <c r="D275" s="25">
        <v>1</v>
      </c>
      <c r="E275" s="25">
        <v>0</v>
      </c>
      <c r="F275" s="24" t="s">
        <v>219</v>
      </c>
      <c r="G275" s="24" t="s">
        <v>5</v>
      </c>
      <c r="H275" s="24" t="s">
        <v>33</v>
      </c>
      <c r="I275" s="77">
        <v>0</v>
      </c>
      <c r="J275" s="77">
        <v>500</v>
      </c>
      <c r="K275" s="77">
        <v>257.03334000000001</v>
      </c>
      <c r="L275" s="77">
        <v>0</v>
      </c>
      <c r="M275" s="77">
        <v>0</v>
      </c>
      <c r="N275" s="91">
        <v>14500</v>
      </c>
    </row>
    <row r="276" spans="1:14" s="108" customFormat="1" ht="15" customHeight="1" x14ac:dyDescent="0.25">
      <c r="A276" s="70">
        <v>2019</v>
      </c>
      <c r="B276" s="24" t="s">
        <v>43</v>
      </c>
      <c r="C276" s="25">
        <v>1</v>
      </c>
      <c r="D276" s="25">
        <v>1</v>
      </c>
      <c r="E276" s="25">
        <v>0</v>
      </c>
      <c r="F276" s="24" t="s">
        <v>219</v>
      </c>
      <c r="G276" s="24" t="s">
        <v>5</v>
      </c>
      <c r="H276" s="24" t="s">
        <v>13</v>
      </c>
      <c r="I276" s="77">
        <v>0</v>
      </c>
      <c r="J276" s="77">
        <v>0</v>
      </c>
      <c r="K276" s="77">
        <v>0</v>
      </c>
      <c r="L276" s="77">
        <v>0</v>
      </c>
      <c r="M276" s="77">
        <v>0</v>
      </c>
      <c r="N276" s="91">
        <v>29460.454750000001</v>
      </c>
    </row>
    <row r="277" spans="1:14" s="108" customFormat="1" ht="15" customHeight="1" x14ac:dyDescent="0.25">
      <c r="A277" s="70">
        <v>2019</v>
      </c>
      <c r="B277" s="24" t="s">
        <v>43</v>
      </c>
      <c r="C277" s="25">
        <v>1</v>
      </c>
      <c r="D277" s="25">
        <v>1</v>
      </c>
      <c r="E277" s="25">
        <v>1</v>
      </c>
      <c r="F277" s="24" t="s">
        <v>219</v>
      </c>
      <c r="G277" s="24" t="s">
        <v>6</v>
      </c>
      <c r="H277" s="24" t="s">
        <v>71</v>
      </c>
      <c r="I277" s="77">
        <v>0</v>
      </c>
      <c r="J277" s="77">
        <v>60933.182999999997</v>
      </c>
      <c r="K277" s="77">
        <v>10293.985639999999</v>
      </c>
      <c r="L277" s="77">
        <v>258.32044000000002</v>
      </c>
      <c r="M277" s="77">
        <v>-1.964508555829525E-10</v>
      </c>
      <c r="N277" s="91">
        <v>2922091.03486</v>
      </c>
    </row>
    <row r="278" spans="1:14" s="108" customFormat="1" ht="15" customHeight="1" x14ac:dyDescent="0.25">
      <c r="A278" s="70">
        <v>2019</v>
      </c>
      <c r="B278" s="24" t="s">
        <v>43</v>
      </c>
      <c r="C278" s="25">
        <v>1</v>
      </c>
      <c r="D278" s="25">
        <v>1</v>
      </c>
      <c r="E278" s="25">
        <v>0</v>
      </c>
      <c r="F278" s="24" t="s">
        <v>219</v>
      </c>
      <c r="G278" s="24" t="s">
        <v>6</v>
      </c>
      <c r="H278" s="24" t="s">
        <v>10</v>
      </c>
      <c r="I278" s="77">
        <v>0</v>
      </c>
      <c r="J278" s="77">
        <v>2857.9038999999998</v>
      </c>
      <c r="K278" s="77">
        <v>501.11074000000002</v>
      </c>
      <c r="L278" s="77">
        <v>115.15946</v>
      </c>
      <c r="M278" s="77">
        <v>-5.0022208597511053E-12</v>
      </c>
      <c r="N278" s="91">
        <v>128790.75677000001</v>
      </c>
    </row>
    <row r="279" spans="1:14" s="108" customFormat="1" ht="15" customHeight="1" x14ac:dyDescent="0.25">
      <c r="A279" s="70">
        <v>2019</v>
      </c>
      <c r="B279" s="24" t="s">
        <v>43</v>
      </c>
      <c r="C279" s="25">
        <v>1</v>
      </c>
      <c r="D279" s="25">
        <v>1</v>
      </c>
      <c r="E279" s="25">
        <v>0</v>
      </c>
      <c r="F279" s="24" t="s">
        <v>219</v>
      </c>
      <c r="G279" s="24" t="s">
        <v>6</v>
      </c>
      <c r="H279" s="24" t="s">
        <v>9</v>
      </c>
      <c r="I279" s="77">
        <v>0</v>
      </c>
      <c r="J279" s="77">
        <v>0</v>
      </c>
      <c r="K279" s="77">
        <v>0</v>
      </c>
      <c r="L279" s="77">
        <v>0</v>
      </c>
      <c r="M279" s="77">
        <v>0</v>
      </c>
      <c r="N279" s="91">
        <v>207390.60995000001</v>
      </c>
    </row>
    <row r="280" spans="1:14" s="108" customFormat="1" ht="15" customHeight="1" x14ac:dyDescent="0.25">
      <c r="A280" s="70">
        <v>2019</v>
      </c>
      <c r="B280" s="24" t="s">
        <v>43</v>
      </c>
      <c r="C280" s="25">
        <v>1</v>
      </c>
      <c r="D280" s="25">
        <v>1</v>
      </c>
      <c r="E280" s="25">
        <v>0</v>
      </c>
      <c r="F280" s="24" t="s">
        <v>219</v>
      </c>
      <c r="G280" s="24" t="s">
        <v>6</v>
      </c>
      <c r="H280" s="24" t="s">
        <v>30</v>
      </c>
      <c r="I280" s="77">
        <v>0</v>
      </c>
      <c r="J280" s="77">
        <v>0</v>
      </c>
      <c r="K280" s="77">
        <v>0</v>
      </c>
      <c r="L280" s="77">
        <v>0</v>
      </c>
      <c r="M280" s="77">
        <v>0</v>
      </c>
      <c r="N280" s="91">
        <v>0</v>
      </c>
    </row>
    <row r="281" spans="1:14" s="108" customFormat="1" ht="15" customHeight="1" x14ac:dyDescent="0.25">
      <c r="A281" s="70">
        <v>2019</v>
      </c>
      <c r="B281" s="24" t="s">
        <v>43</v>
      </c>
      <c r="C281" s="25">
        <v>1</v>
      </c>
      <c r="D281" s="25">
        <v>1</v>
      </c>
      <c r="E281" s="25">
        <v>0</v>
      </c>
      <c r="F281" s="24" t="s">
        <v>219</v>
      </c>
      <c r="G281" s="24" t="s">
        <v>6</v>
      </c>
      <c r="H281" s="24" t="s">
        <v>29</v>
      </c>
      <c r="I281" s="77">
        <v>5000</v>
      </c>
      <c r="J281" s="77">
        <v>0</v>
      </c>
      <c r="K281" s="77">
        <v>0</v>
      </c>
      <c r="L281" s="77">
        <v>0</v>
      </c>
      <c r="M281" s="77">
        <v>0</v>
      </c>
      <c r="N281" s="91">
        <v>56938.824330000003</v>
      </c>
    </row>
    <row r="282" spans="1:14" s="108" customFormat="1" ht="15" customHeight="1" x14ac:dyDescent="0.25">
      <c r="A282" s="70">
        <v>2019</v>
      </c>
      <c r="B282" s="24" t="s">
        <v>43</v>
      </c>
      <c r="C282" s="25">
        <v>1</v>
      </c>
      <c r="D282" s="25">
        <v>1</v>
      </c>
      <c r="E282" s="25">
        <v>0</v>
      </c>
      <c r="F282" s="24" t="s">
        <v>219</v>
      </c>
      <c r="G282" s="24" t="s">
        <v>6</v>
      </c>
      <c r="H282" s="24" t="s">
        <v>72</v>
      </c>
      <c r="I282" s="77">
        <v>0</v>
      </c>
      <c r="J282" s="77">
        <v>0</v>
      </c>
      <c r="K282" s="77">
        <v>0</v>
      </c>
      <c r="L282" s="77">
        <v>0</v>
      </c>
      <c r="M282" s="77">
        <v>0</v>
      </c>
      <c r="N282" s="91">
        <v>0</v>
      </c>
    </row>
    <row r="283" spans="1:14" s="108" customFormat="1" ht="15" customHeight="1" x14ac:dyDescent="0.25">
      <c r="A283" s="70">
        <v>2019</v>
      </c>
      <c r="B283" s="24" t="s">
        <v>43</v>
      </c>
      <c r="C283" s="25">
        <v>1</v>
      </c>
      <c r="D283" s="25">
        <v>1</v>
      </c>
      <c r="E283" s="25">
        <v>0</v>
      </c>
      <c r="F283" s="24" t="s">
        <v>219</v>
      </c>
      <c r="G283" s="24" t="s">
        <v>6</v>
      </c>
      <c r="H283" s="24" t="s">
        <v>31</v>
      </c>
      <c r="I283" s="77">
        <v>0</v>
      </c>
      <c r="J283" s="77">
        <v>0</v>
      </c>
      <c r="K283" s="77">
        <v>0</v>
      </c>
      <c r="L283" s="77">
        <v>0</v>
      </c>
      <c r="M283" s="77">
        <v>0</v>
      </c>
      <c r="N283" s="91">
        <v>0</v>
      </c>
    </row>
    <row r="284" spans="1:14" s="108" customFormat="1" ht="15" customHeight="1" x14ac:dyDescent="0.25">
      <c r="A284" s="70">
        <v>2019</v>
      </c>
      <c r="B284" s="24" t="s">
        <v>43</v>
      </c>
      <c r="C284" s="25">
        <v>1</v>
      </c>
      <c r="D284" s="25">
        <v>0</v>
      </c>
      <c r="E284" s="25">
        <v>0</v>
      </c>
      <c r="F284" s="24" t="s">
        <v>219</v>
      </c>
      <c r="G284" s="24" t="s">
        <v>6</v>
      </c>
      <c r="H284" s="24" t="s">
        <v>23</v>
      </c>
      <c r="I284" s="77">
        <v>0</v>
      </c>
      <c r="J284" s="77">
        <v>0</v>
      </c>
      <c r="K284" s="77">
        <v>0</v>
      </c>
      <c r="L284" s="77">
        <v>0</v>
      </c>
      <c r="M284" s="77">
        <v>0</v>
      </c>
      <c r="N284" s="91">
        <v>0</v>
      </c>
    </row>
    <row r="285" spans="1:14" s="108" customFormat="1" ht="15" customHeight="1" x14ac:dyDescent="0.25">
      <c r="A285" s="70">
        <v>2019</v>
      </c>
      <c r="B285" s="24" t="s">
        <v>43</v>
      </c>
      <c r="C285" s="25">
        <v>1</v>
      </c>
      <c r="D285" s="25">
        <v>1</v>
      </c>
      <c r="E285" s="25">
        <v>0</v>
      </c>
      <c r="F285" s="24" t="s">
        <v>219</v>
      </c>
      <c r="G285" s="24" t="s">
        <v>6</v>
      </c>
      <c r="H285" s="24" t="s">
        <v>18</v>
      </c>
      <c r="I285" s="77">
        <v>0</v>
      </c>
      <c r="J285" s="77">
        <v>0</v>
      </c>
      <c r="K285" s="77">
        <v>0</v>
      </c>
      <c r="L285" s="77">
        <v>0</v>
      </c>
      <c r="M285" s="77">
        <v>0</v>
      </c>
      <c r="N285" s="91">
        <v>47316.31394</v>
      </c>
    </row>
    <row r="286" spans="1:14" s="108" customFormat="1" ht="15" customHeight="1" x14ac:dyDescent="0.25">
      <c r="A286" s="70">
        <v>2019</v>
      </c>
      <c r="B286" s="24" t="s">
        <v>43</v>
      </c>
      <c r="C286" s="25">
        <v>1</v>
      </c>
      <c r="D286" s="25">
        <v>1</v>
      </c>
      <c r="E286" s="25">
        <v>0</v>
      </c>
      <c r="F286" s="24" t="s">
        <v>219</v>
      </c>
      <c r="G286" s="24" t="s">
        <v>6</v>
      </c>
      <c r="H286" s="24" t="s">
        <v>32</v>
      </c>
      <c r="I286" s="77">
        <v>0</v>
      </c>
      <c r="J286" s="77">
        <v>768.37144000000001</v>
      </c>
      <c r="K286" s="77">
        <v>368.25946999999996</v>
      </c>
      <c r="L286" s="77">
        <v>64.367739999999998</v>
      </c>
      <c r="M286" s="77">
        <v>4.6611603465862572E-12</v>
      </c>
      <c r="N286" s="91">
        <v>46683.614500000003</v>
      </c>
    </row>
    <row r="287" spans="1:14" s="108" customFormat="1" ht="15" customHeight="1" x14ac:dyDescent="0.25">
      <c r="A287" s="70">
        <v>2019</v>
      </c>
      <c r="B287" s="24" t="s">
        <v>43</v>
      </c>
      <c r="C287" s="25">
        <v>1</v>
      </c>
      <c r="D287" s="25">
        <v>1</v>
      </c>
      <c r="E287" s="25">
        <v>1</v>
      </c>
      <c r="F287" s="24" t="s">
        <v>219</v>
      </c>
      <c r="G287" s="24" t="s">
        <v>3</v>
      </c>
      <c r="H287" s="24" t="s">
        <v>71</v>
      </c>
      <c r="I287" s="77">
        <v>0</v>
      </c>
      <c r="J287" s="77">
        <v>928.59654</v>
      </c>
      <c r="K287" s="77">
        <v>51.304270000000002</v>
      </c>
      <c r="L287" s="77">
        <v>3.5167099999999998</v>
      </c>
      <c r="M287" s="77">
        <v>1.3642420526593924E-12</v>
      </c>
      <c r="N287" s="91">
        <v>112007.91506</v>
      </c>
    </row>
    <row r="288" spans="1:14" s="108" customFormat="1" ht="15" customHeight="1" x14ac:dyDescent="0.25">
      <c r="A288" s="70">
        <v>2019</v>
      </c>
      <c r="B288" s="24" t="s">
        <v>43</v>
      </c>
      <c r="C288" s="25">
        <v>1</v>
      </c>
      <c r="D288" s="25">
        <v>1</v>
      </c>
      <c r="E288" s="25">
        <v>0</v>
      </c>
      <c r="F288" s="24" t="s">
        <v>219</v>
      </c>
      <c r="G288" s="24" t="s">
        <v>3</v>
      </c>
      <c r="H288" s="24" t="s">
        <v>74</v>
      </c>
      <c r="I288" s="77">
        <v>0</v>
      </c>
      <c r="J288" s="77">
        <v>0</v>
      </c>
      <c r="K288" s="77">
        <v>0</v>
      </c>
      <c r="L288" s="77">
        <v>0</v>
      </c>
      <c r="M288" s="77">
        <v>0</v>
      </c>
      <c r="N288" s="91">
        <v>91469.876640000002</v>
      </c>
    </row>
    <row r="289" spans="1:14" s="108" customFormat="1" ht="15" customHeight="1" x14ac:dyDescent="0.25">
      <c r="A289" s="70">
        <v>2019</v>
      </c>
      <c r="B289" s="24" t="s">
        <v>43</v>
      </c>
      <c r="C289" s="25">
        <v>1</v>
      </c>
      <c r="D289" s="25">
        <v>1</v>
      </c>
      <c r="E289" s="25">
        <v>0</v>
      </c>
      <c r="F289" s="24" t="s">
        <v>219</v>
      </c>
      <c r="G289" s="24" t="s">
        <v>3</v>
      </c>
      <c r="H289" s="24" t="s">
        <v>9</v>
      </c>
      <c r="I289" s="77">
        <v>0</v>
      </c>
      <c r="J289" s="77">
        <v>0</v>
      </c>
      <c r="K289" s="77">
        <v>1112.6790500000002</v>
      </c>
      <c r="L289" s="77">
        <v>0</v>
      </c>
      <c r="M289" s="77">
        <v>0</v>
      </c>
      <c r="N289" s="91">
        <v>326087.08601999999</v>
      </c>
    </row>
    <row r="290" spans="1:14" s="108" customFormat="1" ht="15" customHeight="1" x14ac:dyDescent="0.25">
      <c r="A290" s="70">
        <v>2019</v>
      </c>
      <c r="B290" s="24" t="s">
        <v>43</v>
      </c>
      <c r="C290" s="25">
        <v>1</v>
      </c>
      <c r="D290" s="25">
        <v>1</v>
      </c>
      <c r="E290" s="25">
        <v>0</v>
      </c>
      <c r="F290" s="24" t="s">
        <v>219</v>
      </c>
      <c r="G290" s="24" t="s">
        <v>3</v>
      </c>
      <c r="H290" s="24" t="s">
        <v>63</v>
      </c>
      <c r="I290" s="77">
        <v>554.63192000000004</v>
      </c>
      <c r="J290" s="77">
        <v>0</v>
      </c>
      <c r="K290" s="77">
        <v>1256.3400300000001</v>
      </c>
      <c r="L290" s="77">
        <v>0</v>
      </c>
      <c r="M290" s="77">
        <v>-2.2737367544323206E-13</v>
      </c>
      <c r="N290" s="91">
        <v>78917.589189999999</v>
      </c>
    </row>
    <row r="291" spans="1:14" s="108" customFormat="1" ht="15" customHeight="1" x14ac:dyDescent="0.25">
      <c r="A291" s="70">
        <v>2019</v>
      </c>
      <c r="B291" s="24" t="s">
        <v>43</v>
      </c>
      <c r="C291" s="25">
        <v>1</v>
      </c>
      <c r="D291" s="25">
        <v>1</v>
      </c>
      <c r="E291" s="25">
        <v>0</v>
      </c>
      <c r="F291" s="24" t="s">
        <v>219</v>
      </c>
      <c r="G291" s="24" t="s">
        <v>3</v>
      </c>
      <c r="H291" s="24" t="s">
        <v>49</v>
      </c>
      <c r="I291" s="77">
        <v>0</v>
      </c>
      <c r="J291" s="77">
        <v>0</v>
      </c>
      <c r="K291" s="77">
        <v>0</v>
      </c>
      <c r="L291" s="77">
        <v>0</v>
      </c>
      <c r="M291" s="77">
        <v>0</v>
      </c>
      <c r="N291" s="91">
        <v>17565.577840000002</v>
      </c>
    </row>
    <row r="292" spans="1:14" s="108" customFormat="1" ht="15" customHeight="1" x14ac:dyDescent="0.25">
      <c r="A292" s="70">
        <v>2019</v>
      </c>
      <c r="B292" s="24" t="s">
        <v>43</v>
      </c>
      <c r="C292" s="25">
        <v>1</v>
      </c>
      <c r="D292" s="25">
        <v>1</v>
      </c>
      <c r="E292" s="25">
        <v>0</v>
      </c>
      <c r="F292" s="24" t="s">
        <v>219</v>
      </c>
      <c r="G292" s="24" t="s">
        <v>3</v>
      </c>
      <c r="H292" s="24" t="s">
        <v>33</v>
      </c>
      <c r="I292" s="77">
        <v>0</v>
      </c>
      <c r="J292" s="77">
        <v>0</v>
      </c>
      <c r="K292" s="77">
        <v>0</v>
      </c>
      <c r="L292" s="77">
        <v>0</v>
      </c>
      <c r="M292" s="77">
        <v>0</v>
      </c>
      <c r="N292" s="91">
        <v>8195.7509399999999</v>
      </c>
    </row>
    <row r="293" spans="1:14" s="108" customFormat="1" ht="15" customHeight="1" x14ac:dyDescent="0.25">
      <c r="A293" s="70">
        <v>2019</v>
      </c>
      <c r="B293" s="24" t="s">
        <v>43</v>
      </c>
      <c r="C293" s="25">
        <v>1</v>
      </c>
      <c r="D293" s="25">
        <v>1</v>
      </c>
      <c r="E293" s="25">
        <v>1</v>
      </c>
      <c r="F293" s="24" t="s">
        <v>221</v>
      </c>
      <c r="G293" s="24" t="s">
        <v>34</v>
      </c>
      <c r="H293" s="24" t="s">
        <v>71</v>
      </c>
      <c r="I293" s="77">
        <v>0</v>
      </c>
      <c r="J293" s="77">
        <v>0</v>
      </c>
      <c r="K293" s="77">
        <v>0</v>
      </c>
      <c r="L293" s="77">
        <v>0</v>
      </c>
      <c r="M293" s="77">
        <v>0</v>
      </c>
      <c r="N293" s="91">
        <v>87605</v>
      </c>
    </row>
    <row r="294" spans="1:14" s="108" customFormat="1" ht="15" customHeight="1" x14ac:dyDescent="0.25">
      <c r="A294" s="70">
        <v>2019</v>
      </c>
      <c r="B294" s="24" t="s">
        <v>43</v>
      </c>
      <c r="C294" s="25">
        <v>1</v>
      </c>
      <c r="D294" s="25">
        <v>1</v>
      </c>
      <c r="E294" s="25">
        <v>1</v>
      </c>
      <c r="F294" s="24" t="s">
        <v>221</v>
      </c>
      <c r="G294" s="24" t="s">
        <v>34</v>
      </c>
      <c r="H294" s="24" t="s">
        <v>35</v>
      </c>
      <c r="I294" s="77">
        <v>0</v>
      </c>
      <c r="J294" s="77">
        <v>0</v>
      </c>
      <c r="K294" s="77">
        <v>0</v>
      </c>
      <c r="L294" s="77">
        <v>0</v>
      </c>
      <c r="M294" s="77">
        <v>0</v>
      </c>
      <c r="N294" s="91">
        <v>299</v>
      </c>
    </row>
    <row r="295" spans="1:14" s="108" customFormat="1" ht="15" customHeight="1" x14ac:dyDescent="0.25">
      <c r="A295" s="70">
        <v>2019</v>
      </c>
      <c r="B295" s="24" t="s">
        <v>43</v>
      </c>
      <c r="C295" s="25">
        <v>1</v>
      </c>
      <c r="D295" s="25">
        <v>1</v>
      </c>
      <c r="E295" s="25">
        <v>1</v>
      </c>
      <c r="F295" s="24" t="s">
        <v>221</v>
      </c>
      <c r="G295" s="24" t="s">
        <v>34</v>
      </c>
      <c r="H295" s="24" t="s">
        <v>36</v>
      </c>
      <c r="I295" s="77">
        <v>0</v>
      </c>
      <c r="J295" s="77">
        <v>0</v>
      </c>
      <c r="K295" s="77">
        <v>0</v>
      </c>
      <c r="L295" s="77">
        <v>0</v>
      </c>
      <c r="M295" s="77">
        <v>0</v>
      </c>
      <c r="N295" s="91">
        <v>1263</v>
      </c>
    </row>
    <row r="296" spans="1:14" s="108" customFormat="1" ht="15" customHeight="1" x14ac:dyDescent="0.25">
      <c r="A296" s="70">
        <v>2019</v>
      </c>
      <c r="B296" s="24" t="s">
        <v>43</v>
      </c>
      <c r="C296" s="25">
        <v>1</v>
      </c>
      <c r="D296" s="25">
        <v>0</v>
      </c>
      <c r="E296" s="25">
        <v>0</v>
      </c>
      <c r="F296" s="24" t="s">
        <v>221</v>
      </c>
      <c r="G296" s="24" t="s">
        <v>34</v>
      </c>
      <c r="H296" s="24" t="s">
        <v>23</v>
      </c>
      <c r="I296" s="77">
        <v>0</v>
      </c>
      <c r="J296" s="77">
        <v>0</v>
      </c>
      <c r="K296" s="77">
        <v>0</v>
      </c>
      <c r="L296" s="77">
        <v>0</v>
      </c>
      <c r="M296" s="77">
        <v>0</v>
      </c>
      <c r="N296" s="91">
        <v>2</v>
      </c>
    </row>
    <row r="297" spans="1:14" s="108" customFormat="1" ht="15" customHeight="1" x14ac:dyDescent="0.25">
      <c r="A297" s="70">
        <v>2019</v>
      </c>
      <c r="B297" s="24" t="s">
        <v>43</v>
      </c>
      <c r="C297" s="25">
        <v>1</v>
      </c>
      <c r="D297" s="25">
        <v>1</v>
      </c>
      <c r="E297" s="25">
        <v>1</v>
      </c>
      <c r="F297" s="24" t="s">
        <v>221</v>
      </c>
      <c r="G297" s="24" t="s">
        <v>34</v>
      </c>
      <c r="H297" s="24" t="s">
        <v>37</v>
      </c>
      <c r="I297" s="77">
        <v>0</v>
      </c>
      <c r="J297" s="77">
        <v>0</v>
      </c>
      <c r="K297" s="77">
        <v>0</v>
      </c>
      <c r="L297" s="77">
        <v>0</v>
      </c>
      <c r="M297" s="77">
        <v>0</v>
      </c>
      <c r="N297" s="91">
        <v>155</v>
      </c>
    </row>
    <row r="298" spans="1:14" s="108" customFormat="1" ht="15" customHeight="1" x14ac:dyDescent="0.25">
      <c r="A298" s="70">
        <v>2019</v>
      </c>
      <c r="B298" s="24" t="s">
        <v>43</v>
      </c>
      <c r="C298" s="25">
        <v>1</v>
      </c>
      <c r="D298" s="25">
        <v>1</v>
      </c>
      <c r="E298" s="25">
        <v>1</v>
      </c>
      <c r="F298" s="24" t="s">
        <v>221</v>
      </c>
      <c r="G298" s="24" t="s">
        <v>34</v>
      </c>
      <c r="H298" s="24" t="s">
        <v>45</v>
      </c>
      <c r="I298" s="77">
        <v>0</v>
      </c>
      <c r="J298" s="77">
        <v>0</v>
      </c>
      <c r="K298" s="77">
        <v>0</v>
      </c>
      <c r="L298" s="77">
        <v>0</v>
      </c>
      <c r="M298" s="77">
        <v>0</v>
      </c>
      <c r="N298" s="91">
        <v>239</v>
      </c>
    </row>
    <row r="299" spans="1:14" s="108" customFormat="1" ht="15" customHeight="1" x14ac:dyDescent="0.25">
      <c r="A299" s="70">
        <v>2019</v>
      </c>
      <c r="B299" s="24" t="s">
        <v>43</v>
      </c>
      <c r="C299" s="25">
        <v>1</v>
      </c>
      <c r="D299" s="25">
        <v>1</v>
      </c>
      <c r="E299" s="25">
        <v>1</v>
      </c>
      <c r="F299" s="24" t="s">
        <v>221</v>
      </c>
      <c r="G299" s="24" t="s">
        <v>34</v>
      </c>
      <c r="H299" s="24" t="s">
        <v>46</v>
      </c>
      <c r="I299" s="77">
        <v>0</v>
      </c>
      <c r="J299" s="77">
        <v>0</v>
      </c>
      <c r="K299" s="77">
        <v>0</v>
      </c>
      <c r="L299" s="77">
        <v>0</v>
      </c>
      <c r="M299" s="77">
        <v>0</v>
      </c>
      <c r="N299" s="91">
        <v>699</v>
      </c>
    </row>
    <row r="300" spans="1:14" s="108" customFormat="1" ht="15" customHeight="1" x14ac:dyDescent="0.25">
      <c r="A300" s="70">
        <v>2019</v>
      </c>
      <c r="B300" s="24" t="s">
        <v>43</v>
      </c>
      <c r="C300" s="25">
        <v>1</v>
      </c>
      <c r="D300" s="25">
        <v>1</v>
      </c>
      <c r="E300" s="25">
        <v>0</v>
      </c>
      <c r="F300" s="24" t="s">
        <v>221</v>
      </c>
      <c r="G300" s="24" t="s">
        <v>34</v>
      </c>
      <c r="H300" s="24" t="s">
        <v>38</v>
      </c>
      <c r="I300" s="77">
        <v>0</v>
      </c>
      <c r="J300" s="77">
        <v>0</v>
      </c>
      <c r="K300" s="77">
        <v>0</v>
      </c>
      <c r="L300" s="77">
        <v>0</v>
      </c>
      <c r="M300" s="77">
        <v>0</v>
      </c>
      <c r="N300" s="91">
        <v>2711</v>
      </c>
    </row>
    <row r="301" spans="1:14" s="108" customFormat="1" ht="15" customHeight="1" x14ac:dyDescent="0.25">
      <c r="A301" s="70">
        <v>2019</v>
      </c>
      <c r="B301" s="24" t="s">
        <v>43</v>
      </c>
      <c r="C301" s="25">
        <v>1</v>
      </c>
      <c r="D301" s="25">
        <v>1</v>
      </c>
      <c r="E301" s="25">
        <v>0</v>
      </c>
      <c r="F301" s="24" t="s">
        <v>221</v>
      </c>
      <c r="G301" s="24" t="s">
        <v>34</v>
      </c>
      <c r="H301" s="24" t="s">
        <v>39</v>
      </c>
      <c r="I301" s="77">
        <v>0</v>
      </c>
      <c r="J301" s="77">
        <v>0</v>
      </c>
      <c r="K301" s="77">
        <v>0</v>
      </c>
      <c r="L301" s="77">
        <v>0</v>
      </c>
      <c r="M301" s="77">
        <v>0</v>
      </c>
      <c r="N301" s="91">
        <v>11335</v>
      </c>
    </row>
    <row r="302" spans="1:14" s="108" customFormat="1" ht="15" customHeight="1" x14ac:dyDescent="0.25">
      <c r="A302" s="70">
        <v>2019</v>
      </c>
      <c r="B302" s="24" t="s">
        <v>43</v>
      </c>
      <c r="C302" s="25">
        <v>1</v>
      </c>
      <c r="D302" s="25">
        <v>1</v>
      </c>
      <c r="E302" s="25">
        <v>0</v>
      </c>
      <c r="F302" s="24" t="s">
        <v>221</v>
      </c>
      <c r="G302" s="24" t="s">
        <v>34</v>
      </c>
      <c r="H302" s="24" t="s">
        <v>13</v>
      </c>
      <c r="I302" s="77">
        <v>0</v>
      </c>
      <c r="J302" s="77">
        <v>0</v>
      </c>
      <c r="K302" s="77">
        <v>0</v>
      </c>
      <c r="L302" s="77">
        <v>0</v>
      </c>
      <c r="M302" s="77">
        <v>0</v>
      </c>
      <c r="N302" s="91">
        <v>487</v>
      </c>
    </row>
    <row r="303" spans="1:14" s="108" customFormat="1" ht="15" customHeight="1" x14ac:dyDescent="0.25">
      <c r="A303" s="70">
        <v>2019</v>
      </c>
      <c r="B303" s="24" t="s">
        <v>43</v>
      </c>
      <c r="C303" s="25">
        <v>1</v>
      </c>
      <c r="D303" s="25">
        <v>1</v>
      </c>
      <c r="E303" s="25">
        <v>1</v>
      </c>
      <c r="F303" s="24" t="s">
        <v>221</v>
      </c>
      <c r="G303" s="24" t="s">
        <v>40</v>
      </c>
      <c r="H303" s="24" t="s">
        <v>71</v>
      </c>
      <c r="I303" s="77">
        <v>0</v>
      </c>
      <c r="J303" s="77">
        <v>0</v>
      </c>
      <c r="K303" s="77">
        <v>0</v>
      </c>
      <c r="L303" s="77">
        <v>0</v>
      </c>
      <c r="M303" s="77">
        <v>0</v>
      </c>
      <c r="N303" s="91">
        <v>184368</v>
      </c>
    </row>
    <row r="304" spans="1:14" s="108" customFormat="1" ht="15" customHeight="1" x14ac:dyDescent="0.25">
      <c r="A304" s="70">
        <v>2019</v>
      </c>
      <c r="B304" s="24" t="s">
        <v>43</v>
      </c>
      <c r="C304" s="25">
        <v>1</v>
      </c>
      <c r="D304" s="25">
        <v>1</v>
      </c>
      <c r="E304" s="25">
        <v>1</v>
      </c>
      <c r="F304" s="24" t="s">
        <v>221</v>
      </c>
      <c r="G304" s="24" t="s">
        <v>40</v>
      </c>
      <c r="H304" s="24" t="s">
        <v>35</v>
      </c>
      <c r="I304" s="77">
        <v>0</v>
      </c>
      <c r="J304" s="77">
        <v>0</v>
      </c>
      <c r="K304" s="77">
        <v>0</v>
      </c>
      <c r="L304" s="77">
        <v>0</v>
      </c>
      <c r="M304" s="77">
        <v>0</v>
      </c>
      <c r="N304" s="91">
        <v>2230</v>
      </c>
    </row>
    <row r="305" spans="1:14" s="108" customFormat="1" ht="15" customHeight="1" x14ac:dyDescent="0.25">
      <c r="A305" s="70">
        <v>2019</v>
      </c>
      <c r="B305" s="24" t="s">
        <v>43</v>
      </c>
      <c r="C305" s="25">
        <v>1</v>
      </c>
      <c r="D305" s="25">
        <v>1</v>
      </c>
      <c r="E305" s="25">
        <v>1</v>
      </c>
      <c r="F305" s="24" t="s">
        <v>221</v>
      </c>
      <c r="G305" s="24" t="s">
        <v>40</v>
      </c>
      <c r="H305" s="24" t="s">
        <v>36</v>
      </c>
      <c r="I305" s="77">
        <v>0</v>
      </c>
      <c r="J305" s="77">
        <v>0</v>
      </c>
      <c r="K305" s="77">
        <v>0</v>
      </c>
      <c r="L305" s="77">
        <v>0</v>
      </c>
      <c r="M305" s="77">
        <v>0</v>
      </c>
      <c r="N305" s="91">
        <v>8092</v>
      </c>
    </row>
    <row r="306" spans="1:14" s="108" customFormat="1" ht="15" customHeight="1" x14ac:dyDescent="0.25">
      <c r="A306" s="70">
        <v>2019</v>
      </c>
      <c r="B306" s="24" t="s">
        <v>43</v>
      </c>
      <c r="C306" s="25">
        <v>1</v>
      </c>
      <c r="D306" s="25">
        <v>0</v>
      </c>
      <c r="E306" s="25">
        <v>0</v>
      </c>
      <c r="F306" s="24" t="s">
        <v>221</v>
      </c>
      <c r="G306" s="24" t="s">
        <v>40</v>
      </c>
      <c r="H306" s="24" t="s">
        <v>23</v>
      </c>
      <c r="I306" s="77">
        <v>0</v>
      </c>
      <c r="J306" s="77">
        <v>0</v>
      </c>
      <c r="K306" s="77">
        <v>0</v>
      </c>
      <c r="L306" s="77">
        <v>0</v>
      </c>
      <c r="M306" s="77">
        <v>0</v>
      </c>
      <c r="N306" s="91">
        <v>19.411000000000001</v>
      </c>
    </row>
    <row r="307" spans="1:14" s="108" customFormat="1" ht="15" customHeight="1" x14ac:dyDescent="0.25">
      <c r="A307" s="70">
        <v>2019</v>
      </c>
      <c r="B307" s="24" t="s">
        <v>43</v>
      </c>
      <c r="C307" s="25">
        <v>1</v>
      </c>
      <c r="D307" s="25">
        <v>1</v>
      </c>
      <c r="E307" s="25">
        <v>1</v>
      </c>
      <c r="F307" s="24" t="s">
        <v>221</v>
      </c>
      <c r="G307" s="24" t="s">
        <v>40</v>
      </c>
      <c r="H307" s="24" t="s">
        <v>37</v>
      </c>
      <c r="I307" s="77">
        <v>0</v>
      </c>
      <c r="J307" s="77">
        <v>0</v>
      </c>
      <c r="K307" s="77">
        <v>0</v>
      </c>
      <c r="L307" s="77">
        <v>0</v>
      </c>
      <c r="M307" s="77">
        <v>0</v>
      </c>
      <c r="N307" s="91">
        <v>1030</v>
      </c>
    </row>
    <row r="308" spans="1:14" s="108" customFormat="1" ht="15" customHeight="1" x14ac:dyDescent="0.25">
      <c r="A308" s="70">
        <v>2019</v>
      </c>
      <c r="B308" s="24" t="s">
        <v>43</v>
      </c>
      <c r="C308" s="25">
        <v>1</v>
      </c>
      <c r="D308" s="25">
        <v>1</v>
      </c>
      <c r="E308" s="25">
        <v>1</v>
      </c>
      <c r="F308" s="24" t="s">
        <v>221</v>
      </c>
      <c r="G308" s="24" t="s">
        <v>40</v>
      </c>
      <c r="H308" s="24" t="s">
        <v>45</v>
      </c>
      <c r="I308" s="77">
        <v>0</v>
      </c>
      <c r="J308" s="77">
        <v>0</v>
      </c>
      <c r="K308" s="77">
        <v>0</v>
      </c>
      <c r="L308" s="77">
        <v>0</v>
      </c>
      <c r="M308" s="77">
        <v>0</v>
      </c>
      <c r="N308" s="91">
        <v>2390</v>
      </c>
    </row>
    <row r="309" spans="1:14" s="108" customFormat="1" ht="15" customHeight="1" x14ac:dyDescent="0.25">
      <c r="A309" s="70">
        <v>2019</v>
      </c>
      <c r="B309" s="24" t="s">
        <v>43</v>
      </c>
      <c r="C309" s="25">
        <v>1</v>
      </c>
      <c r="D309" s="25">
        <v>1</v>
      </c>
      <c r="E309" s="25">
        <v>1</v>
      </c>
      <c r="F309" s="24" t="s">
        <v>221</v>
      </c>
      <c r="G309" s="24" t="s">
        <v>40</v>
      </c>
      <c r="H309" s="24" t="s">
        <v>46</v>
      </c>
      <c r="I309" s="77">
        <v>0</v>
      </c>
      <c r="J309" s="77">
        <v>0</v>
      </c>
      <c r="K309" s="77">
        <v>0</v>
      </c>
      <c r="L309" s="77">
        <v>0</v>
      </c>
      <c r="M309" s="77">
        <v>0</v>
      </c>
      <c r="N309" s="91">
        <v>5701</v>
      </c>
    </row>
    <row r="310" spans="1:14" s="108" customFormat="1" ht="15" customHeight="1" x14ac:dyDescent="0.25">
      <c r="A310" s="70">
        <v>2019</v>
      </c>
      <c r="B310" s="24" t="s">
        <v>43</v>
      </c>
      <c r="C310" s="25">
        <v>1</v>
      </c>
      <c r="D310" s="25">
        <v>1</v>
      </c>
      <c r="E310" s="25">
        <v>0</v>
      </c>
      <c r="F310" s="24" t="s">
        <v>221</v>
      </c>
      <c r="G310" s="24" t="s">
        <v>40</v>
      </c>
      <c r="H310" s="24" t="s">
        <v>38</v>
      </c>
      <c r="I310" s="77">
        <v>0</v>
      </c>
      <c r="J310" s="77">
        <v>0</v>
      </c>
      <c r="K310" s="77">
        <v>0</v>
      </c>
      <c r="L310" s="77">
        <v>0</v>
      </c>
      <c r="M310" s="77">
        <v>0</v>
      </c>
      <c r="N310" s="91">
        <v>18150</v>
      </c>
    </row>
    <row r="311" spans="1:14" s="108" customFormat="1" ht="15" customHeight="1" x14ac:dyDescent="0.25">
      <c r="A311" s="70">
        <v>2019</v>
      </c>
      <c r="B311" s="24" t="s">
        <v>43</v>
      </c>
      <c r="C311" s="25">
        <v>1</v>
      </c>
      <c r="D311" s="25">
        <v>1</v>
      </c>
      <c r="E311" s="25">
        <v>0</v>
      </c>
      <c r="F311" s="24" t="s">
        <v>221</v>
      </c>
      <c r="G311" s="24" t="s">
        <v>40</v>
      </c>
      <c r="H311" s="24" t="s">
        <v>39</v>
      </c>
      <c r="I311" s="77">
        <v>0</v>
      </c>
      <c r="J311" s="77">
        <v>0</v>
      </c>
      <c r="K311" s="77">
        <v>0</v>
      </c>
      <c r="L311" s="77">
        <v>0</v>
      </c>
      <c r="M311" s="77">
        <v>0</v>
      </c>
      <c r="N311" s="91">
        <v>81058</v>
      </c>
    </row>
    <row r="312" spans="1:14" s="108" customFormat="1" ht="15" customHeight="1" x14ac:dyDescent="0.25">
      <c r="A312" s="70">
        <v>2019</v>
      </c>
      <c r="B312" s="24" t="s">
        <v>43</v>
      </c>
      <c r="C312" s="25">
        <v>1</v>
      </c>
      <c r="D312" s="25">
        <v>1</v>
      </c>
      <c r="E312" s="25">
        <v>0</v>
      </c>
      <c r="F312" s="24" t="s">
        <v>221</v>
      </c>
      <c r="G312" s="24" t="s">
        <v>40</v>
      </c>
      <c r="H312" s="24" t="s">
        <v>13</v>
      </c>
      <c r="I312" s="77">
        <v>0</v>
      </c>
      <c r="J312" s="77">
        <v>0</v>
      </c>
      <c r="K312" s="77">
        <v>0</v>
      </c>
      <c r="L312" s="77">
        <v>0</v>
      </c>
      <c r="M312" s="77">
        <v>0</v>
      </c>
      <c r="N312" s="91">
        <v>3718</v>
      </c>
    </row>
    <row r="313" spans="1:14" s="108" customFormat="1" ht="15" customHeight="1" x14ac:dyDescent="0.25">
      <c r="A313" s="70">
        <v>2019</v>
      </c>
      <c r="B313" s="24" t="s">
        <v>43</v>
      </c>
      <c r="C313" s="25">
        <v>1</v>
      </c>
      <c r="D313" s="25">
        <v>1</v>
      </c>
      <c r="E313" s="25">
        <v>1</v>
      </c>
      <c r="F313" s="24" t="s">
        <v>221</v>
      </c>
      <c r="G313" s="24" t="s">
        <v>54</v>
      </c>
      <c r="H313" s="24" t="s">
        <v>71</v>
      </c>
      <c r="I313" s="77">
        <v>0</v>
      </c>
      <c r="J313" s="77">
        <v>0</v>
      </c>
      <c r="K313" s="77">
        <v>0</v>
      </c>
      <c r="L313" s="77">
        <v>0</v>
      </c>
      <c r="M313" s="77">
        <v>0</v>
      </c>
      <c r="N313" s="91">
        <v>2000000</v>
      </c>
    </row>
    <row r="314" spans="1:14" s="108" customFormat="1" ht="15" customHeight="1" x14ac:dyDescent="0.25">
      <c r="A314" s="70">
        <v>2019</v>
      </c>
      <c r="B314" s="24" t="s">
        <v>43</v>
      </c>
      <c r="C314" s="25">
        <v>1</v>
      </c>
      <c r="D314" s="25">
        <v>1</v>
      </c>
      <c r="E314" s="25">
        <v>1</v>
      </c>
      <c r="F314" s="24" t="s">
        <v>221</v>
      </c>
      <c r="G314" s="24" t="s">
        <v>55</v>
      </c>
      <c r="H314" s="24" t="s">
        <v>71</v>
      </c>
      <c r="I314" s="77">
        <v>0</v>
      </c>
      <c r="J314" s="77">
        <v>0</v>
      </c>
      <c r="K314" s="77">
        <v>78750</v>
      </c>
      <c r="L314" s="77">
        <v>0</v>
      </c>
      <c r="M314" s="77">
        <v>0</v>
      </c>
      <c r="N314" s="91">
        <v>1500000</v>
      </c>
    </row>
    <row r="315" spans="1:14" ht="15" customHeight="1" x14ac:dyDescent="0.25">
      <c r="A315" s="70">
        <v>2019</v>
      </c>
      <c r="B315" s="24" t="s">
        <v>43</v>
      </c>
      <c r="C315" s="25">
        <v>1</v>
      </c>
      <c r="D315" s="25">
        <v>1</v>
      </c>
      <c r="E315" s="25">
        <v>1</v>
      </c>
      <c r="F315" s="24" t="s">
        <v>87</v>
      </c>
      <c r="G315" s="24" t="s">
        <v>76</v>
      </c>
      <c r="H315" s="24" t="s">
        <v>71</v>
      </c>
      <c r="I315" s="77">
        <v>0</v>
      </c>
      <c r="J315" s="77">
        <v>0</v>
      </c>
      <c r="K315" s="77">
        <v>0</v>
      </c>
      <c r="L315" s="77">
        <v>0</v>
      </c>
      <c r="M315" s="77">
        <v>-16.94861999999921</v>
      </c>
      <c r="N315" s="91">
        <v>5147.7601199999999</v>
      </c>
    </row>
    <row r="316" spans="1:14" ht="15" customHeight="1" x14ac:dyDescent="0.25">
      <c r="A316" s="70">
        <v>2019</v>
      </c>
      <c r="B316" s="24" t="s">
        <v>43</v>
      </c>
      <c r="C316" s="25">
        <v>1</v>
      </c>
      <c r="D316" s="25">
        <v>1</v>
      </c>
      <c r="E316" s="25">
        <v>1</v>
      </c>
      <c r="F316" s="24" t="s">
        <v>87</v>
      </c>
      <c r="G316" s="24" t="s">
        <v>76</v>
      </c>
      <c r="H316" s="24" t="s">
        <v>41</v>
      </c>
      <c r="I316" s="77">
        <v>0</v>
      </c>
      <c r="J316" s="77">
        <v>0</v>
      </c>
      <c r="K316" s="77">
        <v>0</v>
      </c>
      <c r="L316" s="77">
        <v>0</v>
      </c>
      <c r="M316" s="77">
        <v>0</v>
      </c>
      <c r="N316" s="91">
        <v>0</v>
      </c>
    </row>
    <row r="317" spans="1:14" ht="15" customHeight="1" x14ac:dyDescent="0.25">
      <c r="A317" s="70">
        <v>2019</v>
      </c>
      <c r="B317" s="24" t="s">
        <v>43</v>
      </c>
      <c r="C317" s="25">
        <v>1</v>
      </c>
      <c r="D317" s="25">
        <v>1</v>
      </c>
      <c r="E317" s="25">
        <v>1</v>
      </c>
      <c r="F317" s="24" t="s">
        <v>87</v>
      </c>
      <c r="G317" s="24" t="s">
        <v>76</v>
      </c>
      <c r="H317" s="24" t="s">
        <v>45</v>
      </c>
      <c r="I317" s="77">
        <v>0</v>
      </c>
      <c r="J317" s="77">
        <v>0</v>
      </c>
      <c r="K317" s="77">
        <v>0</v>
      </c>
      <c r="L317" s="77">
        <v>0</v>
      </c>
      <c r="M317" s="77">
        <v>0</v>
      </c>
      <c r="N317" s="91">
        <v>0</v>
      </c>
    </row>
    <row r="318" spans="1:14" ht="15" customHeight="1" x14ac:dyDescent="0.25">
      <c r="A318" s="70">
        <v>2019</v>
      </c>
      <c r="B318" s="24" t="s">
        <v>43</v>
      </c>
      <c r="C318" s="25">
        <v>1</v>
      </c>
      <c r="D318" s="25">
        <v>1</v>
      </c>
      <c r="E318" s="25">
        <v>1</v>
      </c>
      <c r="F318" s="24" t="s">
        <v>87</v>
      </c>
      <c r="G318" s="24" t="s">
        <v>76</v>
      </c>
      <c r="H318" s="24" t="s">
        <v>46</v>
      </c>
      <c r="I318" s="77">
        <v>0</v>
      </c>
      <c r="J318" s="77">
        <v>0</v>
      </c>
      <c r="K318" s="77">
        <v>0</v>
      </c>
      <c r="L318" s="77">
        <v>0</v>
      </c>
      <c r="M318" s="77">
        <v>0</v>
      </c>
      <c r="N318" s="91">
        <v>0</v>
      </c>
    </row>
    <row r="319" spans="1:14" ht="15" customHeight="1" x14ac:dyDescent="0.25">
      <c r="A319" s="70">
        <v>2019</v>
      </c>
      <c r="B319" s="24" t="s">
        <v>43</v>
      </c>
      <c r="C319" s="25">
        <v>1</v>
      </c>
      <c r="D319" s="25">
        <v>1</v>
      </c>
      <c r="E319" s="25">
        <v>0</v>
      </c>
      <c r="F319" s="24" t="s">
        <v>87</v>
      </c>
      <c r="G319" s="24" t="s">
        <v>76</v>
      </c>
      <c r="H319" s="24" t="s">
        <v>38</v>
      </c>
      <c r="I319" s="77">
        <v>0</v>
      </c>
      <c r="J319" s="77">
        <v>0</v>
      </c>
      <c r="K319" s="77">
        <v>0</v>
      </c>
      <c r="L319" s="77">
        <v>0</v>
      </c>
      <c r="M319" s="77">
        <v>-2.9999999999999997E-5</v>
      </c>
      <c r="N319" s="91">
        <v>0</v>
      </c>
    </row>
    <row r="320" spans="1:14" ht="15" customHeight="1" x14ac:dyDescent="0.25">
      <c r="A320" s="70">
        <v>2019</v>
      </c>
      <c r="B320" s="24" t="s">
        <v>43</v>
      </c>
      <c r="C320" s="25">
        <v>1</v>
      </c>
      <c r="D320" s="25">
        <v>1</v>
      </c>
      <c r="E320" s="25">
        <v>0</v>
      </c>
      <c r="F320" s="24" t="s">
        <v>87</v>
      </c>
      <c r="G320" s="24" t="s">
        <v>76</v>
      </c>
      <c r="H320" s="24" t="s">
        <v>13</v>
      </c>
      <c r="I320" s="77">
        <v>0</v>
      </c>
      <c r="J320" s="77">
        <v>0</v>
      </c>
      <c r="K320" s="77">
        <v>0</v>
      </c>
      <c r="L320" s="77">
        <v>0</v>
      </c>
      <c r="M320" s="77">
        <v>-2.3999999999999998E-4</v>
      </c>
      <c r="N320" s="91">
        <v>0</v>
      </c>
    </row>
    <row r="321" spans="1:14" ht="15" customHeight="1" x14ac:dyDescent="0.25">
      <c r="A321" s="70">
        <v>2019</v>
      </c>
      <c r="B321" s="24" t="s">
        <v>43</v>
      </c>
      <c r="C321" s="25">
        <v>1</v>
      </c>
      <c r="D321" s="25">
        <v>0</v>
      </c>
      <c r="E321" s="25">
        <v>0</v>
      </c>
      <c r="F321" s="24" t="s">
        <v>87</v>
      </c>
      <c r="G321" s="24" t="s">
        <v>76</v>
      </c>
      <c r="H321" s="24" t="s">
        <v>24</v>
      </c>
      <c r="I321" s="77">
        <v>0</v>
      </c>
      <c r="J321" s="77">
        <v>0</v>
      </c>
      <c r="K321" s="77">
        <v>0</v>
      </c>
      <c r="L321" s="77">
        <v>0</v>
      </c>
      <c r="M321" s="77">
        <v>0</v>
      </c>
      <c r="N321" s="91">
        <v>0</v>
      </c>
    </row>
    <row r="322" spans="1:14" ht="15" customHeight="1" x14ac:dyDescent="0.25">
      <c r="A322" s="70">
        <v>2019</v>
      </c>
      <c r="B322" s="24" t="s">
        <v>43</v>
      </c>
      <c r="C322" s="25">
        <v>1</v>
      </c>
      <c r="D322" s="25">
        <v>0</v>
      </c>
      <c r="E322" s="25">
        <v>0</v>
      </c>
      <c r="F322" s="24" t="s">
        <v>87</v>
      </c>
      <c r="G322" s="24" t="s">
        <v>76</v>
      </c>
      <c r="H322" s="24" t="s">
        <v>23</v>
      </c>
      <c r="I322" s="77">
        <v>0</v>
      </c>
      <c r="J322" s="77">
        <v>0</v>
      </c>
      <c r="K322" s="77">
        <v>0</v>
      </c>
      <c r="L322" s="77">
        <v>0</v>
      </c>
      <c r="M322" s="77">
        <v>0</v>
      </c>
      <c r="N322" s="91">
        <v>75.240459999999999</v>
      </c>
    </row>
    <row r="323" spans="1:14" ht="15" customHeight="1" x14ac:dyDescent="0.25">
      <c r="A323" s="70">
        <v>2019</v>
      </c>
      <c r="B323" s="24" t="s">
        <v>43</v>
      </c>
      <c r="C323" s="25">
        <v>1</v>
      </c>
      <c r="D323" s="25">
        <v>1</v>
      </c>
      <c r="E323" s="25">
        <v>1</v>
      </c>
      <c r="F323" s="24" t="s">
        <v>87</v>
      </c>
      <c r="G323" s="24" t="s">
        <v>77</v>
      </c>
      <c r="H323" s="24" t="s">
        <v>71</v>
      </c>
      <c r="I323" s="77">
        <v>0</v>
      </c>
      <c r="J323" s="77">
        <v>3399.6078299999999</v>
      </c>
      <c r="K323" s="77">
        <v>350.54178000000002</v>
      </c>
      <c r="L323" s="77">
        <v>0</v>
      </c>
      <c r="M323" s="77">
        <v>-69.958110000000488</v>
      </c>
      <c r="N323" s="91">
        <v>20394.524359999999</v>
      </c>
    </row>
    <row r="324" spans="1:14" ht="15" customHeight="1" x14ac:dyDescent="0.25">
      <c r="A324" s="70">
        <v>2019</v>
      </c>
      <c r="B324" s="24" t="s">
        <v>43</v>
      </c>
      <c r="C324" s="25">
        <v>1</v>
      </c>
      <c r="D324" s="25">
        <v>1</v>
      </c>
      <c r="E324" s="25">
        <v>1</v>
      </c>
      <c r="F324" s="24" t="s">
        <v>87</v>
      </c>
      <c r="G324" s="24" t="s">
        <v>77</v>
      </c>
      <c r="H324" s="24" t="s">
        <v>41</v>
      </c>
      <c r="I324" s="77">
        <v>0</v>
      </c>
      <c r="J324" s="77">
        <v>47.065689999999996</v>
      </c>
      <c r="K324" s="77">
        <v>0.67786000000000002</v>
      </c>
      <c r="L324" s="77">
        <v>0</v>
      </c>
      <c r="M324" s="77">
        <v>1.2447999999999766</v>
      </c>
      <c r="N324" s="91">
        <v>269.52166999999997</v>
      </c>
    </row>
    <row r="325" spans="1:14" ht="15" customHeight="1" x14ac:dyDescent="0.25">
      <c r="A325" s="70">
        <v>2019</v>
      </c>
      <c r="B325" s="24" t="s">
        <v>43</v>
      </c>
      <c r="C325" s="25">
        <v>1</v>
      </c>
      <c r="D325" s="25">
        <v>1</v>
      </c>
      <c r="E325" s="25">
        <v>1</v>
      </c>
      <c r="F325" s="24" t="s">
        <v>87</v>
      </c>
      <c r="G325" s="24" t="s">
        <v>77</v>
      </c>
      <c r="H325" s="24" t="s">
        <v>45</v>
      </c>
      <c r="I325" s="77">
        <v>0</v>
      </c>
      <c r="J325" s="77">
        <v>0</v>
      </c>
      <c r="K325" s="77">
        <v>0</v>
      </c>
      <c r="L325" s="77">
        <v>0</v>
      </c>
      <c r="M325" s="77">
        <v>0</v>
      </c>
      <c r="N325" s="91">
        <v>0</v>
      </c>
    </row>
    <row r="326" spans="1:14" ht="15" customHeight="1" x14ac:dyDescent="0.25">
      <c r="A326" s="70">
        <v>2019</v>
      </c>
      <c r="B326" s="24" t="s">
        <v>43</v>
      </c>
      <c r="C326" s="25">
        <v>1</v>
      </c>
      <c r="D326" s="25">
        <v>1</v>
      </c>
      <c r="E326" s="25">
        <v>1</v>
      </c>
      <c r="F326" s="24" t="s">
        <v>87</v>
      </c>
      <c r="G326" s="24" t="s">
        <v>77</v>
      </c>
      <c r="H326" s="24" t="s">
        <v>46</v>
      </c>
      <c r="I326" s="77">
        <v>0</v>
      </c>
      <c r="J326" s="77">
        <v>0</v>
      </c>
      <c r="K326" s="77">
        <v>0</v>
      </c>
      <c r="L326" s="77">
        <v>0</v>
      </c>
      <c r="M326" s="77">
        <v>0</v>
      </c>
      <c r="N326" s="91">
        <v>0</v>
      </c>
    </row>
    <row r="327" spans="1:14" ht="15" customHeight="1" x14ac:dyDescent="0.25">
      <c r="A327" s="70">
        <v>2019</v>
      </c>
      <c r="B327" s="24" t="s">
        <v>43</v>
      </c>
      <c r="C327" s="25">
        <v>1</v>
      </c>
      <c r="D327" s="25">
        <v>1</v>
      </c>
      <c r="E327" s="25">
        <v>0</v>
      </c>
      <c r="F327" s="24" t="s">
        <v>87</v>
      </c>
      <c r="G327" s="24" t="s">
        <v>77</v>
      </c>
      <c r="H327" s="24" t="s">
        <v>38</v>
      </c>
      <c r="I327" s="77">
        <v>0</v>
      </c>
      <c r="J327" s="77">
        <v>77.935879999999997</v>
      </c>
      <c r="K327" s="77">
        <v>7.2903500000000001</v>
      </c>
      <c r="L327" s="77">
        <v>0</v>
      </c>
      <c r="M327" s="77">
        <v>-1.6079600000000482</v>
      </c>
      <c r="N327" s="91">
        <v>445.06759</v>
      </c>
    </row>
    <row r="328" spans="1:14" ht="15" customHeight="1" x14ac:dyDescent="0.25">
      <c r="A328" s="70">
        <v>2019</v>
      </c>
      <c r="B328" s="24" t="s">
        <v>43</v>
      </c>
      <c r="C328" s="25">
        <v>1</v>
      </c>
      <c r="D328" s="25">
        <v>1</v>
      </c>
      <c r="E328" s="25">
        <v>0</v>
      </c>
      <c r="F328" s="24" t="s">
        <v>87</v>
      </c>
      <c r="G328" s="24" t="s">
        <v>77</v>
      </c>
      <c r="H328" s="24" t="s">
        <v>13</v>
      </c>
      <c r="I328" s="77">
        <v>0</v>
      </c>
      <c r="J328" s="77">
        <v>30.224499999999999</v>
      </c>
      <c r="K328" s="77">
        <v>2.7340900000000001</v>
      </c>
      <c r="L328" s="77">
        <v>0</v>
      </c>
      <c r="M328" s="77">
        <v>0</v>
      </c>
      <c r="N328" s="91">
        <v>172.50619</v>
      </c>
    </row>
    <row r="329" spans="1:14" ht="15" customHeight="1" x14ac:dyDescent="0.25">
      <c r="A329" s="70">
        <v>2019</v>
      </c>
      <c r="B329" s="24" t="s">
        <v>43</v>
      </c>
      <c r="C329" s="25">
        <v>1</v>
      </c>
      <c r="D329" s="25">
        <v>0</v>
      </c>
      <c r="E329" s="25">
        <v>0</v>
      </c>
      <c r="F329" s="24" t="s">
        <v>87</v>
      </c>
      <c r="G329" s="24" t="s">
        <v>77</v>
      </c>
      <c r="H329" s="24" t="s">
        <v>24</v>
      </c>
      <c r="I329" s="77">
        <v>0</v>
      </c>
      <c r="J329" s="77">
        <v>0</v>
      </c>
      <c r="K329" s="77">
        <v>0</v>
      </c>
      <c r="L329" s="77">
        <v>0</v>
      </c>
      <c r="M329" s="77">
        <v>0</v>
      </c>
      <c r="N329" s="91">
        <v>0</v>
      </c>
    </row>
    <row r="330" spans="1:14" ht="15" customHeight="1" x14ac:dyDescent="0.25">
      <c r="A330" s="70">
        <v>2019</v>
      </c>
      <c r="B330" s="24" t="s">
        <v>43</v>
      </c>
      <c r="C330" s="25">
        <v>1</v>
      </c>
      <c r="D330" s="25">
        <v>0</v>
      </c>
      <c r="E330" s="25">
        <v>0</v>
      </c>
      <c r="F330" s="24" t="s">
        <v>87</v>
      </c>
      <c r="G330" s="24" t="s">
        <v>77</v>
      </c>
      <c r="H330" s="24" t="s">
        <v>23</v>
      </c>
      <c r="I330" s="77">
        <v>0</v>
      </c>
      <c r="J330" s="77">
        <v>3.7300399999999998</v>
      </c>
      <c r="K330" s="77">
        <v>0.41975000000000001</v>
      </c>
      <c r="L330" s="77">
        <v>0</v>
      </c>
      <c r="M330" s="77">
        <v>0</v>
      </c>
      <c r="N330" s="91">
        <v>25.880510000000001</v>
      </c>
    </row>
    <row r="331" spans="1:14" s="108" customFormat="1" ht="15" customHeight="1" x14ac:dyDescent="0.25">
      <c r="A331" s="70">
        <v>2019</v>
      </c>
      <c r="B331" s="24" t="s">
        <v>43</v>
      </c>
      <c r="C331" s="25">
        <v>1</v>
      </c>
      <c r="D331" s="25">
        <v>1</v>
      </c>
      <c r="E331" s="25">
        <v>1</v>
      </c>
      <c r="F331" s="24" t="s">
        <v>221</v>
      </c>
      <c r="G331" s="24" t="s">
        <v>56</v>
      </c>
      <c r="H331" s="24" t="s">
        <v>71</v>
      </c>
      <c r="I331" s="77">
        <v>0</v>
      </c>
      <c r="J331" s="77">
        <v>0</v>
      </c>
      <c r="K331" s="77">
        <v>107500</v>
      </c>
      <c r="L331" s="77">
        <v>0</v>
      </c>
      <c r="M331" s="77">
        <v>0</v>
      </c>
      <c r="N331" s="91">
        <v>2000000</v>
      </c>
    </row>
    <row r="332" spans="1:14" s="108" customFormat="1" ht="15" customHeight="1" x14ac:dyDescent="0.25">
      <c r="A332" s="70">
        <v>2019</v>
      </c>
      <c r="B332" s="24" t="s">
        <v>43</v>
      </c>
      <c r="C332" s="25">
        <v>1</v>
      </c>
      <c r="D332" s="25">
        <v>1</v>
      </c>
      <c r="E332" s="25">
        <v>1</v>
      </c>
      <c r="F332" s="24" t="s">
        <v>221</v>
      </c>
      <c r="G332" s="24" t="s">
        <v>57</v>
      </c>
      <c r="H332" s="24" t="s">
        <v>71</v>
      </c>
      <c r="I332" s="77">
        <v>0</v>
      </c>
      <c r="J332" s="77">
        <v>0</v>
      </c>
      <c r="K332" s="77">
        <v>7.5</v>
      </c>
      <c r="L332" s="77">
        <v>0</v>
      </c>
      <c r="M332" s="77">
        <v>0</v>
      </c>
      <c r="N332" s="91">
        <v>1750000</v>
      </c>
    </row>
    <row r="333" spans="1:14" s="108" customFormat="1" ht="15" customHeight="1" x14ac:dyDescent="0.25">
      <c r="A333" s="70">
        <v>2019</v>
      </c>
      <c r="B333" s="24" t="s">
        <v>43</v>
      </c>
      <c r="C333" s="25">
        <v>1</v>
      </c>
      <c r="D333" s="25">
        <v>1</v>
      </c>
      <c r="E333" s="25">
        <v>0</v>
      </c>
      <c r="F333" s="24" t="s">
        <v>221</v>
      </c>
      <c r="G333" s="24" t="s">
        <v>52</v>
      </c>
      <c r="H333" s="24" t="s">
        <v>53</v>
      </c>
      <c r="I333" s="77">
        <v>0</v>
      </c>
      <c r="J333" s="77">
        <v>26278.331709999999</v>
      </c>
      <c r="K333" s="77">
        <v>1215.37284</v>
      </c>
      <c r="L333" s="77">
        <v>0</v>
      </c>
      <c r="M333" s="77">
        <v>0</v>
      </c>
      <c r="N333" s="91">
        <v>289061.64886000002</v>
      </c>
    </row>
    <row r="334" spans="1:14" s="108" customFormat="1" ht="15" customHeight="1" x14ac:dyDescent="0.25">
      <c r="A334" s="70">
        <v>2019</v>
      </c>
      <c r="B334" s="24" t="s">
        <v>43</v>
      </c>
      <c r="C334" s="25">
        <v>1</v>
      </c>
      <c r="D334" s="25">
        <v>1</v>
      </c>
      <c r="E334" s="25">
        <v>1</v>
      </c>
      <c r="F334" s="24" t="s">
        <v>221</v>
      </c>
      <c r="G334" s="24" t="s">
        <v>58</v>
      </c>
      <c r="H334" s="24" t="s">
        <v>71</v>
      </c>
      <c r="I334" s="77">
        <v>0</v>
      </c>
      <c r="J334" s="77">
        <v>0</v>
      </c>
      <c r="K334" s="77">
        <v>0</v>
      </c>
      <c r="L334" s="77">
        <v>0</v>
      </c>
      <c r="M334" s="77">
        <v>0</v>
      </c>
      <c r="N334" s="91">
        <v>1000000</v>
      </c>
    </row>
    <row r="335" spans="1:14" s="108" customFormat="1" ht="15" customHeight="1" x14ac:dyDescent="0.25">
      <c r="A335" s="70">
        <v>2019</v>
      </c>
      <c r="B335" s="24" t="s">
        <v>43</v>
      </c>
      <c r="C335" s="25">
        <v>1</v>
      </c>
      <c r="D335" s="25">
        <v>1</v>
      </c>
      <c r="E335" s="25">
        <v>1</v>
      </c>
      <c r="F335" s="24" t="s">
        <v>221</v>
      </c>
      <c r="G335" s="24" t="s">
        <v>59</v>
      </c>
      <c r="H335" s="24" t="s">
        <v>71</v>
      </c>
      <c r="I335" s="77">
        <v>0</v>
      </c>
      <c r="J335" s="77">
        <v>0</v>
      </c>
      <c r="K335" s="77">
        <v>0</v>
      </c>
      <c r="L335" s="77">
        <v>0</v>
      </c>
      <c r="M335" s="77">
        <v>0</v>
      </c>
      <c r="N335" s="91">
        <v>1000000</v>
      </c>
    </row>
    <row r="336" spans="1:14" s="108" customFormat="1" ht="15" customHeight="1" x14ac:dyDescent="0.25">
      <c r="A336" s="70">
        <v>2019</v>
      </c>
      <c r="B336" s="24" t="s">
        <v>43</v>
      </c>
      <c r="C336" s="25">
        <v>1</v>
      </c>
      <c r="D336" s="25">
        <v>1</v>
      </c>
      <c r="E336" s="25">
        <v>1</v>
      </c>
      <c r="F336" s="24" t="s">
        <v>221</v>
      </c>
      <c r="G336" s="24" t="s">
        <v>60</v>
      </c>
      <c r="H336" s="24" t="s">
        <v>71</v>
      </c>
      <c r="I336" s="77">
        <v>0</v>
      </c>
      <c r="J336" s="77">
        <v>0</v>
      </c>
      <c r="K336" s="77">
        <v>0</v>
      </c>
      <c r="L336" s="77">
        <v>0</v>
      </c>
      <c r="M336" s="77">
        <v>0</v>
      </c>
      <c r="N336" s="91">
        <v>2500000</v>
      </c>
    </row>
    <row r="337" spans="1:14" s="108" customFormat="1" ht="15" customHeight="1" x14ac:dyDescent="0.25">
      <c r="A337" s="70">
        <v>2019</v>
      </c>
      <c r="B337" s="24" t="s">
        <v>43</v>
      </c>
      <c r="C337" s="25">
        <v>1</v>
      </c>
      <c r="D337" s="25">
        <v>1</v>
      </c>
      <c r="E337" s="25">
        <v>0</v>
      </c>
      <c r="F337" s="24" t="s">
        <v>221</v>
      </c>
      <c r="G337" s="24" t="s">
        <v>52</v>
      </c>
      <c r="H337" s="24" t="s">
        <v>61</v>
      </c>
      <c r="I337" s="77">
        <v>0</v>
      </c>
      <c r="J337" s="77">
        <v>0</v>
      </c>
      <c r="K337" s="77">
        <v>1156.25</v>
      </c>
      <c r="L337" s="77">
        <v>0</v>
      </c>
      <c r="M337" s="77">
        <v>0</v>
      </c>
      <c r="N337" s="91">
        <v>300000</v>
      </c>
    </row>
    <row r="338" spans="1:14" s="108" customFormat="1" ht="15" customHeight="1" x14ac:dyDescent="0.25">
      <c r="A338" s="70">
        <v>2019</v>
      </c>
      <c r="B338" s="24" t="s">
        <v>43</v>
      </c>
      <c r="C338" s="25">
        <v>1</v>
      </c>
      <c r="D338" s="25">
        <v>1</v>
      </c>
      <c r="E338" s="25">
        <v>1</v>
      </c>
      <c r="F338" s="24" t="s">
        <v>221</v>
      </c>
      <c r="G338" s="24" t="s">
        <v>62</v>
      </c>
      <c r="H338" s="24" t="s">
        <v>71</v>
      </c>
      <c r="I338" s="77">
        <v>0</v>
      </c>
      <c r="J338" s="77">
        <v>0</v>
      </c>
      <c r="K338" s="77">
        <v>7.5</v>
      </c>
      <c r="L338" s="77">
        <v>0</v>
      </c>
      <c r="M338" s="77">
        <v>0</v>
      </c>
      <c r="N338" s="91">
        <v>3000000</v>
      </c>
    </row>
    <row r="339" spans="1:14" s="108" customFormat="1" ht="15" customHeight="1" x14ac:dyDescent="0.25">
      <c r="A339" s="70">
        <v>2019</v>
      </c>
      <c r="B339" s="24" t="s">
        <v>43</v>
      </c>
      <c r="C339" s="25">
        <v>1</v>
      </c>
      <c r="D339" s="25">
        <v>1</v>
      </c>
      <c r="E339" s="25">
        <v>1</v>
      </c>
      <c r="F339" s="24" t="s">
        <v>221</v>
      </c>
      <c r="G339" s="24" t="s">
        <v>64</v>
      </c>
      <c r="H339" s="24" t="s">
        <v>71</v>
      </c>
      <c r="I339" s="77">
        <v>0</v>
      </c>
      <c r="J339" s="77">
        <v>0</v>
      </c>
      <c r="K339" s="77">
        <v>0</v>
      </c>
      <c r="L339" s="77">
        <v>0</v>
      </c>
      <c r="M339" s="77">
        <v>0</v>
      </c>
      <c r="N339" s="91">
        <v>1000000</v>
      </c>
    </row>
    <row r="340" spans="1:14" s="108" customFormat="1" ht="15" customHeight="1" x14ac:dyDescent="0.25">
      <c r="A340" s="88">
        <v>2019</v>
      </c>
      <c r="B340" s="89" t="s">
        <v>43</v>
      </c>
      <c r="C340" s="25">
        <v>1</v>
      </c>
      <c r="D340" s="25">
        <v>1</v>
      </c>
      <c r="E340" s="25">
        <v>0</v>
      </c>
      <c r="F340" s="24" t="s">
        <v>222</v>
      </c>
      <c r="G340" s="24" t="s">
        <v>204</v>
      </c>
      <c r="H340" s="24" t="s">
        <v>39</v>
      </c>
      <c r="I340" s="77">
        <v>0</v>
      </c>
      <c r="J340" s="77">
        <v>0</v>
      </c>
      <c r="K340" s="77">
        <v>0</v>
      </c>
      <c r="L340" s="77">
        <v>0</v>
      </c>
      <c r="M340" s="77">
        <v>0</v>
      </c>
      <c r="N340" s="91">
        <v>0</v>
      </c>
    </row>
    <row r="341" spans="1:14" s="108" customFormat="1" ht="15" customHeight="1" x14ac:dyDescent="0.25">
      <c r="A341" s="88">
        <v>2019</v>
      </c>
      <c r="B341" s="89" t="s">
        <v>43</v>
      </c>
      <c r="C341" s="25">
        <v>1</v>
      </c>
      <c r="D341" s="25">
        <v>1</v>
      </c>
      <c r="E341" s="25">
        <v>0</v>
      </c>
      <c r="F341" s="24" t="s">
        <v>222</v>
      </c>
      <c r="G341" s="24" t="s">
        <v>204</v>
      </c>
      <c r="H341" s="24" t="s">
        <v>39</v>
      </c>
      <c r="I341" s="77">
        <v>0</v>
      </c>
      <c r="J341" s="77">
        <v>0</v>
      </c>
      <c r="K341" s="77">
        <v>0</v>
      </c>
      <c r="L341" s="77">
        <v>0</v>
      </c>
      <c r="M341" s="77">
        <v>0</v>
      </c>
      <c r="N341" s="91">
        <v>0</v>
      </c>
    </row>
    <row r="342" spans="1:14" s="108" customFormat="1" ht="15" customHeight="1" x14ac:dyDescent="0.25">
      <c r="A342" s="88">
        <v>2019</v>
      </c>
      <c r="B342" s="89" t="s">
        <v>43</v>
      </c>
      <c r="C342" s="25">
        <v>1</v>
      </c>
      <c r="D342" s="25">
        <v>1</v>
      </c>
      <c r="E342" s="25">
        <v>0</v>
      </c>
      <c r="F342" s="24" t="s">
        <v>222</v>
      </c>
      <c r="G342" s="24" t="s">
        <v>204</v>
      </c>
      <c r="H342" s="24" t="s">
        <v>39</v>
      </c>
      <c r="I342" s="77">
        <v>0</v>
      </c>
      <c r="J342" s="77">
        <v>0</v>
      </c>
      <c r="K342" s="77">
        <v>0</v>
      </c>
      <c r="L342" s="77">
        <v>0</v>
      </c>
      <c r="M342" s="77">
        <v>0</v>
      </c>
      <c r="N342" s="91">
        <v>0</v>
      </c>
    </row>
    <row r="343" spans="1:14" s="108" customFormat="1" ht="15" customHeight="1" x14ac:dyDescent="0.25">
      <c r="A343" s="88">
        <v>2019</v>
      </c>
      <c r="B343" s="89" t="s">
        <v>43</v>
      </c>
      <c r="C343" s="25">
        <v>1</v>
      </c>
      <c r="D343" s="25">
        <v>1</v>
      </c>
      <c r="E343" s="25">
        <v>0</v>
      </c>
      <c r="F343" s="24" t="s">
        <v>222</v>
      </c>
      <c r="G343" s="24" t="s">
        <v>205</v>
      </c>
      <c r="H343" s="24" t="s">
        <v>39</v>
      </c>
      <c r="I343" s="77">
        <v>0</v>
      </c>
      <c r="J343" s="77">
        <v>0</v>
      </c>
      <c r="K343" s="77">
        <v>0</v>
      </c>
      <c r="L343" s="77">
        <v>0</v>
      </c>
      <c r="M343" s="77">
        <v>0</v>
      </c>
      <c r="N343" s="91">
        <v>0</v>
      </c>
    </row>
    <row r="344" spans="1:14" s="108" customFormat="1" ht="15" customHeight="1" x14ac:dyDescent="0.25">
      <c r="A344" s="88">
        <v>2019</v>
      </c>
      <c r="B344" s="89" t="s">
        <v>43</v>
      </c>
      <c r="C344" s="25">
        <v>1</v>
      </c>
      <c r="D344" s="25">
        <v>1</v>
      </c>
      <c r="E344" s="25">
        <v>0</v>
      </c>
      <c r="F344" s="24" t="s">
        <v>222</v>
      </c>
      <c r="G344" s="24" t="s">
        <v>205</v>
      </c>
      <c r="H344" s="24" t="s">
        <v>39</v>
      </c>
      <c r="I344" s="77">
        <v>0</v>
      </c>
      <c r="J344" s="77">
        <v>0</v>
      </c>
      <c r="K344" s="77">
        <v>0</v>
      </c>
      <c r="L344" s="77">
        <v>0</v>
      </c>
      <c r="M344" s="77">
        <v>0</v>
      </c>
      <c r="N344" s="91">
        <v>0</v>
      </c>
    </row>
    <row r="345" spans="1:14" s="108" customFormat="1" ht="15" customHeight="1" x14ac:dyDescent="0.25">
      <c r="A345" s="88">
        <v>2019</v>
      </c>
      <c r="B345" s="89" t="s">
        <v>43</v>
      </c>
      <c r="C345" s="25">
        <v>1</v>
      </c>
      <c r="D345" s="25">
        <v>1</v>
      </c>
      <c r="E345" s="25">
        <v>0</v>
      </c>
      <c r="F345" s="24" t="s">
        <v>222</v>
      </c>
      <c r="G345" s="24" t="s">
        <v>206</v>
      </c>
      <c r="H345" s="24" t="s">
        <v>39</v>
      </c>
      <c r="I345" s="77">
        <v>200000</v>
      </c>
      <c r="J345" s="77">
        <v>67796.445749999955</v>
      </c>
      <c r="K345" s="77">
        <v>1102.4276700000191</v>
      </c>
      <c r="L345" s="77">
        <v>0</v>
      </c>
      <c r="M345" s="77">
        <v>0</v>
      </c>
      <c r="N345" s="91">
        <v>132203.55424999958</v>
      </c>
    </row>
    <row r="346" spans="1:14" s="108" customFormat="1" ht="15" customHeight="1" x14ac:dyDescent="0.25">
      <c r="A346" s="88">
        <v>2019</v>
      </c>
      <c r="B346" s="89" t="s">
        <v>43</v>
      </c>
      <c r="C346" s="25">
        <v>1</v>
      </c>
      <c r="D346" s="25">
        <v>1</v>
      </c>
      <c r="E346" s="25">
        <v>0</v>
      </c>
      <c r="F346" s="24" t="s">
        <v>222</v>
      </c>
      <c r="G346" s="24" t="s">
        <v>206</v>
      </c>
      <c r="H346" s="24" t="s">
        <v>39</v>
      </c>
      <c r="I346" s="77">
        <v>0</v>
      </c>
      <c r="J346" s="77">
        <v>19166.666666666686</v>
      </c>
      <c r="K346" s="77">
        <v>1903.0001388888923</v>
      </c>
      <c r="L346" s="77">
        <v>0</v>
      </c>
      <c r="M346" s="77">
        <v>0</v>
      </c>
      <c r="N346" s="91">
        <v>222499.99999999994</v>
      </c>
    </row>
    <row r="347" spans="1:14" s="108" customFormat="1" ht="15" customHeight="1" x14ac:dyDescent="0.25">
      <c r="A347" s="88">
        <v>2019</v>
      </c>
      <c r="B347" s="89" t="s">
        <v>43</v>
      </c>
      <c r="C347" s="25">
        <v>1</v>
      </c>
      <c r="D347" s="25">
        <v>1</v>
      </c>
      <c r="E347" s="25">
        <v>0</v>
      </c>
      <c r="F347" s="24" t="s">
        <v>222</v>
      </c>
      <c r="G347" s="24" t="s">
        <v>207</v>
      </c>
      <c r="H347" s="24" t="s">
        <v>39</v>
      </c>
      <c r="I347" s="77">
        <v>0</v>
      </c>
      <c r="J347" s="77">
        <v>10000</v>
      </c>
      <c r="K347" s="77">
        <v>235.94444999999541</v>
      </c>
      <c r="L347" s="77">
        <v>0</v>
      </c>
      <c r="M347" s="77">
        <v>0</v>
      </c>
      <c r="N347" s="91">
        <v>30000</v>
      </c>
    </row>
    <row r="348" spans="1:14" s="108" customFormat="1" ht="15" customHeight="1" x14ac:dyDescent="0.25">
      <c r="A348" s="90">
        <v>2019</v>
      </c>
      <c r="B348" s="24" t="s">
        <v>43</v>
      </c>
      <c r="C348" s="25">
        <v>1</v>
      </c>
      <c r="D348" s="25">
        <v>1</v>
      </c>
      <c r="E348" s="25">
        <v>0</v>
      </c>
      <c r="F348" s="24" t="s">
        <v>217</v>
      </c>
      <c r="G348" s="24" t="s">
        <v>217</v>
      </c>
      <c r="H348" s="24" t="s">
        <v>53</v>
      </c>
      <c r="I348" s="77">
        <v>0</v>
      </c>
      <c r="J348" s="77">
        <v>7446.0060000000003</v>
      </c>
      <c r="K348" s="77">
        <v>0</v>
      </c>
      <c r="L348" s="77">
        <v>0</v>
      </c>
      <c r="M348" s="77">
        <v>0</v>
      </c>
      <c r="N348" s="91">
        <v>733370.87699999998</v>
      </c>
    </row>
    <row r="349" spans="1:14" s="108" customFormat="1" ht="15" customHeight="1" x14ac:dyDescent="0.25">
      <c r="A349" s="90">
        <v>2019</v>
      </c>
      <c r="B349" s="24" t="s">
        <v>43</v>
      </c>
      <c r="C349" s="25">
        <v>1</v>
      </c>
      <c r="D349" s="25">
        <v>0</v>
      </c>
      <c r="E349" s="25">
        <v>0</v>
      </c>
      <c r="F349" s="24" t="s">
        <v>218</v>
      </c>
      <c r="G349" s="24" t="s">
        <v>198</v>
      </c>
      <c r="H349" s="24" t="s">
        <v>17</v>
      </c>
      <c r="I349" s="77">
        <v>0</v>
      </c>
      <c r="J349" s="77">
        <v>0</v>
      </c>
      <c r="K349" s="77">
        <v>0</v>
      </c>
      <c r="L349" s="91">
        <v>0</v>
      </c>
      <c r="M349" s="91">
        <v>-2600</v>
      </c>
      <c r="N349" s="91">
        <v>363200</v>
      </c>
    </row>
    <row r="350" spans="1:14" s="108" customFormat="1" ht="15" customHeight="1" x14ac:dyDescent="0.25">
      <c r="A350" s="90">
        <v>2019</v>
      </c>
      <c r="B350" s="24" t="s">
        <v>43</v>
      </c>
      <c r="C350" s="25">
        <v>1</v>
      </c>
      <c r="D350" s="25">
        <v>0</v>
      </c>
      <c r="E350" s="25">
        <v>0</v>
      </c>
      <c r="F350" s="24" t="s">
        <v>218</v>
      </c>
      <c r="G350" s="24" t="s">
        <v>199</v>
      </c>
      <c r="H350" s="24" t="s">
        <v>17</v>
      </c>
      <c r="I350" s="77">
        <v>0</v>
      </c>
      <c r="J350" s="77">
        <v>0</v>
      </c>
      <c r="K350" s="77">
        <v>0</v>
      </c>
      <c r="L350" s="91">
        <v>0</v>
      </c>
      <c r="M350" s="91">
        <v>-2500</v>
      </c>
      <c r="N350" s="91">
        <v>352600</v>
      </c>
    </row>
    <row r="351" spans="1:14" ht="15" customHeight="1" x14ac:dyDescent="0.25">
      <c r="A351" s="70">
        <v>2019</v>
      </c>
      <c r="B351" s="24" t="s">
        <v>44</v>
      </c>
      <c r="C351" s="25">
        <v>1</v>
      </c>
      <c r="D351" s="25">
        <v>1</v>
      </c>
      <c r="E351" s="25">
        <v>0</v>
      </c>
      <c r="F351" s="24" t="s">
        <v>220</v>
      </c>
      <c r="G351" s="24" t="s">
        <v>220</v>
      </c>
      <c r="H351" s="24" t="s">
        <v>47</v>
      </c>
      <c r="I351" s="77">
        <v>0</v>
      </c>
      <c r="J351" s="77">
        <v>0</v>
      </c>
      <c r="K351" s="77">
        <v>0</v>
      </c>
      <c r="L351" s="77">
        <v>0</v>
      </c>
      <c r="M351" s="77">
        <v>-1.4551915228366852E-11</v>
      </c>
      <c r="N351" s="91">
        <v>105263.15784999999</v>
      </c>
    </row>
    <row r="352" spans="1:14" ht="15" customHeight="1" x14ac:dyDescent="0.25">
      <c r="A352" s="70">
        <v>2019</v>
      </c>
      <c r="B352" s="24" t="s">
        <v>44</v>
      </c>
      <c r="C352" s="25">
        <v>1</v>
      </c>
      <c r="D352" s="25">
        <v>1</v>
      </c>
      <c r="E352" s="25">
        <v>0</v>
      </c>
      <c r="F352" s="24" t="s">
        <v>220</v>
      </c>
      <c r="G352" s="24" t="s">
        <v>220</v>
      </c>
      <c r="H352" s="24" t="s">
        <v>13</v>
      </c>
      <c r="I352" s="77">
        <v>0</v>
      </c>
      <c r="J352" s="77">
        <v>0</v>
      </c>
      <c r="K352" s="77">
        <v>0</v>
      </c>
      <c r="L352" s="77">
        <v>0</v>
      </c>
      <c r="M352" s="77">
        <v>0</v>
      </c>
      <c r="N352" s="91">
        <v>0</v>
      </c>
    </row>
    <row r="353" spans="1:14" ht="15" customHeight="1" x14ac:dyDescent="0.25">
      <c r="A353" s="70">
        <v>2019</v>
      </c>
      <c r="B353" s="24" t="s">
        <v>44</v>
      </c>
      <c r="C353" s="25">
        <v>1</v>
      </c>
      <c r="D353" s="25">
        <v>1</v>
      </c>
      <c r="E353" s="25">
        <v>1</v>
      </c>
      <c r="F353" s="24" t="s">
        <v>14</v>
      </c>
      <c r="G353" s="24" t="s">
        <v>14</v>
      </c>
      <c r="H353" s="24" t="s">
        <v>71</v>
      </c>
      <c r="I353" s="77">
        <v>-549.11532</v>
      </c>
      <c r="J353" s="77">
        <v>6250</v>
      </c>
      <c r="K353" s="77">
        <v>17234.822339999999</v>
      </c>
      <c r="L353" s="77">
        <v>0</v>
      </c>
      <c r="M353" s="77">
        <v>-2363.3102900002668</v>
      </c>
      <c r="N353" s="91">
        <v>2798710.8602499999</v>
      </c>
    </row>
    <row r="354" spans="1:14" ht="15" customHeight="1" x14ac:dyDescent="0.25">
      <c r="A354" s="70">
        <v>2019</v>
      </c>
      <c r="B354" s="24" t="s">
        <v>44</v>
      </c>
      <c r="C354" s="25">
        <v>1</v>
      </c>
      <c r="D354" s="25">
        <v>1</v>
      </c>
      <c r="E354" s="25">
        <v>0</v>
      </c>
      <c r="F354" s="24" t="s">
        <v>14</v>
      </c>
      <c r="G354" s="24" t="s">
        <v>14</v>
      </c>
      <c r="H354" s="24" t="s">
        <v>15</v>
      </c>
      <c r="I354" s="77">
        <v>0</v>
      </c>
      <c r="J354" s="77">
        <v>0</v>
      </c>
      <c r="K354" s="77">
        <v>0</v>
      </c>
      <c r="L354" s="77">
        <v>0</v>
      </c>
      <c r="M354" s="77">
        <v>1.0000000000000001E-5</v>
      </c>
      <c r="N354" s="91">
        <v>1.0000000000000001E-5</v>
      </c>
    </row>
    <row r="355" spans="1:14" ht="15" customHeight="1" x14ac:dyDescent="0.25">
      <c r="A355" s="70">
        <v>2019</v>
      </c>
      <c r="B355" s="24" t="s">
        <v>44</v>
      </c>
      <c r="C355" s="25">
        <v>1</v>
      </c>
      <c r="D355" s="25">
        <v>1</v>
      </c>
      <c r="E355" s="25">
        <v>0</v>
      </c>
      <c r="F355" s="24" t="s">
        <v>14</v>
      </c>
      <c r="G355" s="24" t="s">
        <v>14</v>
      </c>
      <c r="H355" s="24" t="s">
        <v>47</v>
      </c>
      <c r="I355" s="77">
        <v>0</v>
      </c>
      <c r="J355" s="77">
        <v>0</v>
      </c>
      <c r="K355" s="77">
        <v>0</v>
      </c>
      <c r="L355" s="77">
        <v>0</v>
      </c>
      <c r="M355" s="77">
        <v>0</v>
      </c>
      <c r="N355" s="91">
        <v>420500</v>
      </c>
    </row>
    <row r="356" spans="1:14" ht="15" customHeight="1" x14ac:dyDescent="0.25">
      <c r="A356" s="70">
        <v>2019</v>
      </c>
      <c r="B356" s="24" t="s">
        <v>44</v>
      </c>
      <c r="C356" s="25">
        <v>1</v>
      </c>
      <c r="D356" s="25">
        <v>1</v>
      </c>
      <c r="E356" s="25">
        <v>0</v>
      </c>
      <c r="F356" s="24" t="s">
        <v>14</v>
      </c>
      <c r="G356" s="24" t="s">
        <v>14</v>
      </c>
      <c r="H356" s="24" t="s">
        <v>63</v>
      </c>
      <c r="I356" s="77">
        <v>0</v>
      </c>
      <c r="J356" s="77">
        <v>0</v>
      </c>
      <c r="K356" s="77">
        <v>219.27500000000001</v>
      </c>
      <c r="L356" s="77">
        <v>0</v>
      </c>
      <c r="M356" s="77">
        <v>0</v>
      </c>
      <c r="N356" s="91">
        <v>23500</v>
      </c>
    </row>
    <row r="357" spans="1:14" ht="15" customHeight="1" x14ac:dyDescent="0.25">
      <c r="A357" s="70">
        <v>2019</v>
      </c>
      <c r="B357" s="24" t="s">
        <v>44</v>
      </c>
      <c r="C357" s="25">
        <v>1</v>
      </c>
      <c r="D357" s="25">
        <v>1</v>
      </c>
      <c r="E357" s="25">
        <v>0</v>
      </c>
      <c r="F357" s="24" t="s">
        <v>14</v>
      </c>
      <c r="G357" s="24" t="s">
        <v>14</v>
      </c>
      <c r="H357" s="24" t="s">
        <v>50</v>
      </c>
      <c r="I357" s="77">
        <v>0</v>
      </c>
      <c r="J357" s="77">
        <v>3357.1428599999999</v>
      </c>
      <c r="K357" s="77">
        <v>1107.4375</v>
      </c>
      <c r="L357" s="77">
        <v>0</v>
      </c>
      <c r="M357" s="77">
        <v>-7.2759576141834259E-12</v>
      </c>
      <c r="N357" s="91">
        <v>92856.506129999994</v>
      </c>
    </row>
    <row r="358" spans="1:14" ht="15" customHeight="1" x14ac:dyDescent="0.25">
      <c r="A358" s="70">
        <v>2019</v>
      </c>
      <c r="B358" s="24" t="s">
        <v>44</v>
      </c>
      <c r="C358" s="25">
        <v>1</v>
      </c>
      <c r="D358" s="25">
        <v>1</v>
      </c>
      <c r="E358" s="25">
        <v>1</v>
      </c>
      <c r="F358" s="24" t="s">
        <v>87</v>
      </c>
      <c r="G358" s="24" t="s">
        <v>87</v>
      </c>
      <c r="H358" s="24" t="s">
        <v>71</v>
      </c>
      <c r="I358" s="77">
        <v>10120.99056</v>
      </c>
      <c r="J358" s="77">
        <v>83526.916549999994</v>
      </c>
      <c r="K358" s="77">
        <v>31642.881920000003</v>
      </c>
      <c r="L358" s="77">
        <v>0</v>
      </c>
      <c r="M358" s="77">
        <v>464.05663000009372</v>
      </c>
      <c r="N358" s="91">
        <v>6284350.9729199996</v>
      </c>
    </row>
    <row r="359" spans="1:14" ht="15" customHeight="1" x14ac:dyDescent="0.25">
      <c r="A359" s="70">
        <v>2019</v>
      </c>
      <c r="B359" s="24" t="s">
        <v>44</v>
      </c>
      <c r="C359" s="25">
        <v>1</v>
      </c>
      <c r="D359" s="25">
        <v>1</v>
      </c>
      <c r="E359" s="25">
        <v>0</v>
      </c>
      <c r="F359" s="24" t="s">
        <v>87</v>
      </c>
      <c r="G359" s="24" t="s">
        <v>87</v>
      </c>
      <c r="H359" s="24" t="s">
        <v>48</v>
      </c>
      <c r="I359" s="77">
        <v>0</v>
      </c>
      <c r="J359" s="77">
        <v>0</v>
      </c>
      <c r="K359" s="77">
        <v>0</v>
      </c>
      <c r="L359" s="77">
        <v>0</v>
      </c>
      <c r="M359" s="77">
        <v>0</v>
      </c>
      <c r="N359" s="91">
        <v>104406.31956</v>
      </c>
    </row>
    <row r="360" spans="1:14" ht="15" customHeight="1" x14ac:dyDescent="0.25">
      <c r="A360" s="70">
        <v>2019</v>
      </c>
      <c r="B360" s="24" t="s">
        <v>44</v>
      </c>
      <c r="C360" s="25">
        <v>1</v>
      </c>
      <c r="D360" s="25">
        <v>1</v>
      </c>
      <c r="E360" s="25">
        <v>0</v>
      </c>
      <c r="F360" s="24" t="s">
        <v>87</v>
      </c>
      <c r="G360" s="24" t="s">
        <v>87</v>
      </c>
      <c r="H360" s="24" t="s">
        <v>9</v>
      </c>
      <c r="I360" s="77">
        <v>0</v>
      </c>
      <c r="J360" s="77">
        <v>0</v>
      </c>
      <c r="K360" s="77">
        <v>0</v>
      </c>
      <c r="L360" s="77">
        <v>0</v>
      </c>
      <c r="M360" s="77">
        <v>0</v>
      </c>
      <c r="N360" s="91">
        <v>0</v>
      </c>
    </row>
    <row r="361" spans="1:14" ht="15" customHeight="1" x14ac:dyDescent="0.25">
      <c r="A361" s="70">
        <v>2019</v>
      </c>
      <c r="B361" s="24" t="s">
        <v>44</v>
      </c>
      <c r="C361" s="25">
        <v>1</v>
      </c>
      <c r="D361" s="25">
        <v>0</v>
      </c>
      <c r="E361" s="25">
        <v>0</v>
      </c>
      <c r="F361" s="24" t="s">
        <v>87</v>
      </c>
      <c r="G361" s="24" t="s">
        <v>87</v>
      </c>
      <c r="H361" s="24" t="s">
        <v>17</v>
      </c>
      <c r="I361" s="77">
        <v>0</v>
      </c>
      <c r="J361" s="77">
        <v>0</v>
      </c>
      <c r="K361" s="77">
        <v>0</v>
      </c>
      <c r="L361" s="77">
        <v>0</v>
      </c>
      <c r="M361" s="77">
        <v>0</v>
      </c>
      <c r="N361" s="91">
        <v>0</v>
      </c>
    </row>
    <row r="362" spans="1:14" ht="15" customHeight="1" x14ac:dyDescent="0.25">
      <c r="A362" s="70">
        <v>2019</v>
      </c>
      <c r="B362" s="24" t="s">
        <v>44</v>
      </c>
      <c r="C362" s="25">
        <v>1</v>
      </c>
      <c r="D362" s="25">
        <v>1</v>
      </c>
      <c r="E362" s="25">
        <v>1</v>
      </c>
      <c r="F362" s="24" t="s">
        <v>87</v>
      </c>
      <c r="G362" s="24" t="s">
        <v>87</v>
      </c>
      <c r="H362" s="24" t="s">
        <v>16</v>
      </c>
      <c r="I362" s="77">
        <v>0</v>
      </c>
      <c r="J362" s="77">
        <v>0</v>
      </c>
      <c r="K362" s="77">
        <v>0</v>
      </c>
      <c r="L362" s="77">
        <v>0</v>
      </c>
      <c r="M362" s="77">
        <v>-6.1257599999999002</v>
      </c>
      <c r="N362" s="91">
        <v>1877.1685</v>
      </c>
    </row>
    <row r="363" spans="1:14" ht="15" customHeight="1" x14ac:dyDescent="0.25">
      <c r="A363" s="70">
        <v>2019</v>
      </c>
      <c r="B363" s="24" t="s">
        <v>44</v>
      </c>
      <c r="C363" s="25">
        <v>1</v>
      </c>
      <c r="D363" s="25">
        <v>1</v>
      </c>
      <c r="E363" s="25">
        <v>0</v>
      </c>
      <c r="F363" s="24" t="s">
        <v>87</v>
      </c>
      <c r="G363" s="24" t="s">
        <v>87</v>
      </c>
      <c r="H363" s="24" t="s">
        <v>18</v>
      </c>
      <c r="I363" s="77">
        <v>0</v>
      </c>
      <c r="J363" s="77">
        <v>0</v>
      </c>
      <c r="K363" s="77">
        <v>0</v>
      </c>
      <c r="L363" s="77">
        <v>0</v>
      </c>
      <c r="M363" s="77">
        <v>0</v>
      </c>
      <c r="N363" s="91">
        <v>0</v>
      </c>
    </row>
    <row r="364" spans="1:14" ht="15" customHeight="1" x14ac:dyDescent="0.25">
      <c r="A364" s="70">
        <v>2019</v>
      </c>
      <c r="B364" s="24" t="s">
        <v>44</v>
      </c>
      <c r="C364" s="25">
        <v>1</v>
      </c>
      <c r="D364" s="25">
        <v>1</v>
      </c>
      <c r="E364" s="25">
        <v>0</v>
      </c>
      <c r="F364" s="24" t="s">
        <v>87</v>
      </c>
      <c r="G364" s="24" t="s">
        <v>87</v>
      </c>
      <c r="H364" s="24" t="s">
        <v>19</v>
      </c>
      <c r="I364" s="77">
        <v>0</v>
      </c>
      <c r="J364" s="77">
        <v>0</v>
      </c>
      <c r="K364" s="77">
        <v>0</v>
      </c>
      <c r="L364" s="77">
        <v>0</v>
      </c>
      <c r="M364" s="77">
        <v>-1.9355600000000095</v>
      </c>
      <c r="N364" s="91">
        <v>593.12782000000004</v>
      </c>
    </row>
    <row r="365" spans="1:14" ht="15" customHeight="1" x14ac:dyDescent="0.25">
      <c r="A365" s="70">
        <v>2019</v>
      </c>
      <c r="B365" s="24" t="s">
        <v>44</v>
      </c>
      <c r="C365" s="25">
        <v>1</v>
      </c>
      <c r="D365" s="25">
        <v>1</v>
      </c>
      <c r="E365" s="25">
        <v>0</v>
      </c>
      <c r="F365" s="24" t="s">
        <v>87</v>
      </c>
      <c r="G365" s="24" t="s">
        <v>87</v>
      </c>
      <c r="H365" s="24" t="s">
        <v>72</v>
      </c>
      <c r="I365" s="77">
        <v>0</v>
      </c>
      <c r="J365" s="77">
        <v>0</v>
      </c>
      <c r="K365" s="77">
        <v>3264.2777699999997</v>
      </c>
      <c r="L365" s="77">
        <v>0</v>
      </c>
      <c r="M365" s="77">
        <v>-53.07785000000149</v>
      </c>
      <c r="N365" s="91">
        <v>105265.08964000001</v>
      </c>
    </row>
    <row r="366" spans="1:14" ht="15" customHeight="1" x14ac:dyDescent="0.25">
      <c r="A366" s="70">
        <v>2019</v>
      </c>
      <c r="B366" s="24" t="s">
        <v>44</v>
      </c>
      <c r="C366" s="25">
        <v>1</v>
      </c>
      <c r="D366" s="25">
        <v>1</v>
      </c>
      <c r="E366" s="25">
        <v>0</v>
      </c>
      <c r="F366" s="24" t="s">
        <v>87</v>
      </c>
      <c r="G366" s="24" t="s">
        <v>87</v>
      </c>
      <c r="H366" s="24" t="s">
        <v>20</v>
      </c>
      <c r="I366" s="77">
        <v>0</v>
      </c>
      <c r="J366" s="77">
        <v>0</v>
      </c>
      <c r="K366" s="77">
        <v>0</v>
      </c>
      <c r="L366" s="77">
        <v>0</v>
      </c>
      <c r="M366" s="77">
        <v>0</v>
      </c>
      <c r="N366" s="91">
        <v>21865.82358</v>
      </c>
    </row>
    <row r="367" spans="1:14" ht="15" customHeight="1" x14ac:dyDescent="0.25">
      <c r="A367" s="70">
        <v>2019</v>
      </c>
      <c r="B367" s="24" t="s">
        <v>44</v>
      </c>
      <c r="C367" s="25">
        <v>1</v>
      </c>
      <c r="D367" s="25">
        <v>1</v>
      </c>
      <c r="E367" s="25">
        <v>0</v>
      </c>
      <c r="F367" s="24" t="s">
        <v>87</v>
      </c>
      <c r="G367" s="24" t="s">
        <v>87</v>
      </c>
      <c r="H367" s="24" t="s">
        <v>21</v>
      </c>
      <c r="I367" s="77">
        <v>0</v>
      </c>
      <c r="J367" s="77">
        <v>0</v>
      </c>
      <c r="K367" s="77">
        <v>21.477439999999998</v>
      </c>
      <c r="L367" s="77">
        <v>0</v>
      </c>
      <c r="M367" s="77">
        <v>-1618.3264599999966</v>
      </c>
      <c r="N367" s="91">
        <v>69588.038050000003</v>
      </c>
    </row>
    <row r="368" spans="1:14" ht="15" customHeight="1" x14ac:dyDescent="0.25">
      <c r="A368" s="70">
        <v>2019</v>
      </c>
      <c r="B368" s="24" t="s">
        <v>44</v>
      </c>
      <c r="C368" s="25">
        <v>1</v>
      </c>
      <c r="D368" s="25">
        <v>1</v>
      </c>
      <c r="E368" s="25">
        <v>0</v>
      </c>
      <c r="F368" s="24" t="s">
        <v>87</v>
      </c>
      <c r="G368" s="24" t="s">
        <v>87</v>
      </c>
      <c r="H368" s="24" t="s">
        <v>10</v>
      </c>
      <c r="I368" s="77">
        <v>0</v>
      </c>
      <c r="J368" s="77">
        <v>0</v>
      </c>
      <c r="K368" s="77">
        <v>0</v>
      </c>
      <c r="L368" s="77">
        <v>0</v>
      </c>
      <c r="M368" s="77">
        <v>0</v>
      </c>
      <c r="N368" s="91">
        <v>24009.582190000001</v>
      </c>
    </row>
    <row r="369" spans="1:14" ht="15" customHeight="1" x14ac:dyDescent="0.25">
      <c r="A369" s="70">
        <v>2019</v>
      </c>
      <c r="B369" s="24" t="s">
        <v>44</v>
      </c>
      <c r="C369" s="25">
        <v>1</v>
      </c>
      <c r="D369" s="25">
        <v>1</v>
      </c>
      <c r="E369" s="25">
        <v>0</v>
      </c>
      <c r="F369" s="24" t="s">
        <v>87</v>
      </c>
      <c r="G369" s="24" t="s">
        <v>87</v>
      </c>
      <c r="H369" s="24" t="s">
        <v>31</v>
      </c>
      <c r="I369" s="77">
        <v>0</v>
      </c>
      <c r="J369" s="77">
        <v>0</v>
      </c>
      <c r="K369" s="77">
        <v>0</v>
      </c>
      <c r="L369" s="77">
        <v>0</v>
      </c>
      <c r="M369" s="77">
        <v>0</v>
      </c>
      <c r="N369" s="91">
        <v>44807.770920000003</v>
      </c>
    </row>
    <row r="370" spans="1:14" ht="15" customHeight="1" x14ac:dyDescent="0.25">
      <c r="A370" s="70">
        <v>2019</v>
      </c>
      <c r="B370" s="24" t="s">
        <v>44</v>
      </c>
      <c r="C370" s="25">
        <v>1</v>
      </c>
      <c r="D370" s="25">
        <v>1</v>
      </c>
      <c r="E370" s="25">
        <v>0</v>
      </c>
      <c r="F370" s="24" t="s">
        <v>87</v>
      </c>
      <c r="G370" s="24" t="s">
        <v>87</v>
      </c>
      <c r="H370" s="24" t="s">
        <v>51</v>
      </c>
      <c r="I370" s="77">
        <v>0</v>
      </c>
      <c r="J370" s="77">
        <v>0</v>
      </c>
      <c r="K370" s="77">
        <v>0</v>
      </c>
      <c r="L370" s="77">
        <v>0</v>
      </c>
      <c r="M370" s="77">
        <v>-7.6649999999999636</v>
      </c>
      <c r="N370" s="91">
        <v>2348.85</v>
      </c>
    </row>
    <row r="371" spans="1:14" ht="15" customHeight="1" x14ac:dyDescent="0.25">
      <c r="A371" s="70">
        <v>2019</v>
      </c>
      <c r="B371" s="24" t="s">
        <v>44</v>
      </c>
      <c r="C371" s="25">
        <v>1</v>
      </c>
      <c r="D371" s="25">
        <v>1</v>
      </c>
      <c r="E371" s="25">
        <v>1</v>
      </c>
      <c r="F371" s="24" t="s">
        <v>219</v>
      </c>
      <c r="G371" s="24" t="s">
        <v>2</v>
      </c>
      <c r="H371" s="24" t="s">
        <v>71</v>
      </c>
      <c r="I371" s="77">
        <v>0</v>
      </c>
      <c r="J371" s="77">
        <v>217.05401000000001</v>
      </c>
      <c r="K371" s="77">
        <v>4.4875800000000003</v>
      </c>
      <c r="L371" s="77">
        <v>0</v>
      </c>
      <c r="M371" s="77">
        <v>0</v>
      </c>
      <c r="N371" s="91">
        <v>1533.10079</v>
      </c>
    </row>
    <row r="372" spans="1:14" ht="15" customHeight="1" x14ac:dyDescent="0.25">
      <c r="A372" s="70">
        <v>2019</v>
      </c>
      <c r="B372" s="24" t="s">
        <v>44</v>
      </c>
      <c r="C372" s="25">
        <v>1</v>
      </c>
      <c r="D372" s="25">
        <v>1</v>
      </c>
      <c r="E372" s="25">
        <v>1</v>
      </c>
      <c r="F372" s="24" t="s">
        <v>219</v>
      </c>
      <c r="G372" s="24" t="s">
        <v>8</v>
      </c>
      <c r="H372" s="24" t="s">
        <v>71</v>
      </c>
      <c r="I372" s="77">
        <v>2000</v>
      </c>
      <c r="J372" s="77">
        <v>0</v>
      </c>
      <c r="K372" s="77">
        <v>0</v>
      </c>
      <c r="L372" s="77">
        <v>0</v>
      </c>
      <c r="M372" s="77">
        <v>-166.80348999999842</v>
      </c>
      <c r="N372" s="91">
        <v>40128.43015</v>
      </c>
    </row>
    <row r="373" spans="1:14" ht="15" customHeight="1" x14ac:dyDescent="0.25">
      <c r="A373" s="70">
        <v>2019</v>
      </c>
      <c r="B373" s="24" t="s">
        <v>44</v>
      </c>
      <c r="C373" s="25">
        <v>1</v>
      </c>
      <c r="D373" s="25">
        <v>1</v>
      </c>
      <c r="E373" s="25">
        <v>1</v>
      </c>
      <c r="F373" s="24" t="s">
        <v>219</v>
      </c>
      <c r="G373" s="24" t="s">
        <v>7</v>
      </c>
      <c r="H373" s="24" t="s">
        <v>71</v>
      </c>
      <c r="I373" s="77">
        <v>0</v>
      </c>
      <c r="J373" s="77">
        <v>0</v>
      </c>
      <c r="K373" s="77">
        <v>5458.6497799999997</v>
      </c>
      <c r="L373" s="77">
        <v>0</v>
      </c>
      <c r="M373" s="77">
        <v>0</v>
      </c>
      <c r="N373" s="91">
        <v>368800</v>
      </c>
    </row>
    <row r="374" spans="1:14" ht="15" customHeight="1" x14ac:dyDescent="0.25">
      <c r="A374" s="70">
        <v>2019</v>
      </c>
      <c r="B374" s="24" t="s">
        <v>44</v>
      </c>
      <c r="C374" s="25">
        <v>1</v>
      </c>
      <c r="D374" s="25">
        <v>1</v>
      </c>
      <c r="E374" s="25">
        <v>1</v>
      </c>
      <c r="F374" s="24" t="s">
        <v>219</v>
      </c>
      <c r="G374" s="24" t="s">
        <v>65</v>
      </c>
      <c r="H374" s="24" t="s">
        <v>71</v>
      </c>
      <c r="I374" s="77">
        <v>0</v>
      </c>
      <c r="J374" s="77">
        <v>0</v>
      </c>
      <c r="K374" s="77">
        <v>0</v>
      </c>
      <c r="L374" s="77">
        <v>0</v>
      </c>
      <c r="M374" s="77">
        <v>-2677.2900000000373</v>
      </c>
      <c r="N374" s="91">
        <v>649308.58299999998</v>
      </c>
    </row>
    <row r="375" spans="1:14" ht="15" customHeight="1" x14ac:dyDescent="0.25">
      <c r="A375" s="70">
        <v>2019</v>
      </c>
      <c r="B375" s="24" t="s">
        <v>44</v>
      </c>
      <c r="C375" s="25">
        <v>1</v>
      </c>
      <c r="D375" s="25">
        <v>1</v>
      </c>
      <c r="E375" s="25">
        <v>1</v>
      </c>
      <c r="F375" s="24" t="s">
        <v>221</v>
      </c>
      <c r="G375" s="24" t="s">
        <v>22</v>
      </c>
      <c r="H375" s="24" t="s">
        <v>71</v>
      </c>
      <c r="I375" s="77">
        <v>0</v>
      </c>
      <c r="J375" s="77">
        <v>0</v>
      </c>
      <c r="K375" s="77">
        <v>0</v>
      </c>
      <c r="L375" s="77">
        <v>0</v>
      </c>
      <c r="M375" s="77">
        <v>0</v>
      </c>
      <c r="N375" s="91">
        <v>0</v>
      </c>
    </row>
    <row r="376" spans="1:14" ht="15" customHeight="1" x14ac:dyDescent="0.25">
      <c r="A376" s="70">
        <v>2019</v>
      </c>
      <c r="B376" s="24" t="s">
        <v>44</v>
      </c>
      <c r="C376" s="25">
        <v>1</v>
      </c>
      <c r="D376" s="25">
        <v>1</v>
      </c>
      <c r="E376" s="25">
        <v>1</v>
      </c>
      <c r="F376" s="24" t="s">
        <v>221</v>
      </c>
      <c r="G376" s="24" t="s">
        <v>73</v>
      </c>
      <c r="H376" s="24" t="s">
        <v>71</v>
      </c>
      <c r="I376" s="77">
        <v>0</v>
      </c>
      <c r="J376" s="77">
        <v>0</v>
      </c>
      <c r="K376" s="77">
        <v>28.511810000000001</v>
      </c>
      <c r="L376" s="77">
        <v>0</v>
      </c>
      <c r="M376" s="77">
        <v>0</v>
      </c>
      <c r="N376" s="91">
        <v>12343</v>
      </c>
    </row>
    <row r="377" spans="1:14" ht="15" customHeight="1" x14ac:dyDescent="0.25">
      <c r="A377" s="70">
        <v>2019</v>
      </c>
      <c r="B377" s="24" t="s">
        <v>44</v>
      </c>
      <c r="C377" s="25">
        <v>1</v>
      </c>
      <c r="D377" s="25">
        <v>1</v>
      </c>
      <c r="E377" s="25">
        <v>1</v>
      </c>
      <c r="F377" s="24" t="s">
        <v>221</v>
      </c>
      <c r="G377" s="24" t="s">
        <v>75</v>
      </c>
      <c r="H377" s="24" t="s">
        <v>71</v>
      </c>
      <c r="I377" s="77">
        <v>0</v>
      </c>
      <c r="J377" s="77">
        <v>0</v>
      </c>
      <c r="K377" s="77">
        <v>0</v>
      </c>
      <c r="L377" s="77">
        <v>0</v>
      </c>
      <c r="M377" s="77">
        <v>0</v>
      </c>
      <c r="N377" s="91">
        <v>50183</v>
      </c>
    </row>
    <row r="378" spans="1:14" ht="15" customHeight="1" x14ac:dyDescent="0.25">
      <c r="A378" s="70">
        <v>2019</v>
      </c>
      <c r="B378" s="24" t="s">
        <v>44</v>
      </c>
      <c r="C378" s="25">
        <v>1</v>
      </c>
      <c r="D378" s="25">
        <v>1</v>
      </c>
      <c r="E378" s="25">
        <v>1</v>
      </c>
      <c r="F378" s="24" t="s">
        <v>221</v>
      </c>
      <c r="G378" s="24" t="s">
        <v>86</v>
      </c>
      <c r="H378" s="24" t="s">
        <v>71</v>
      </c>
      <c r="I378" s="77">
        <v>0</v>
      </c>
      <c r="J378" s="77">
        <v>0</v>
      </c>
      <c r="K378" s="77">
        <v>0</v>
      </c>
      <c r="L378" s="77">
        <v>0</v>
      </c>
      <c r="M378" s="77">
        <v>0</v>
      </c>
      <c r="N378" s="91">
        <v>0</v>
      </c>
    </row>
    <row r="379" spans="1:14" ht="15" customHeight="1" x14ac:dyDescent="0.25">
      <c r="A379" s="70">
        <v>2019</v>
      </c>
      <c r="B379" s="24" t="s">
        <v>44</v>
      </c>
      <c r="C379" s="25">
        <v>1</v>
      </c>
      <c r="D379" s="25">
        <v>1</v>
      </c>
      <c r="E379" s="25">
        <v>1</v>
      </c>
      <c r="F379" s="24" t="s">
        <v>219</v>
      </c>
      <c r="G379" s="24" t="s">
        <v>5</v>
      </c>
      <c r="H379" s="24" t="s">
        <v>71</v>
      </c>
      <c r="I379" s="77">
        <v>194.99894</v>
      </c>
      <c r="J379" s="77">
        <v>3576.20235</v>
      </c>
      <c r="K379" s="77">
        <v>4690.61751</v>
      </c>
      <c r="L379" s="77">
        <v>29.808399999999999</v>
      </c>
      <c r="M379" s="77">
        <v>-194.83412999993197</v>
      </c>
      <c r="N379" s="91">
        <v>4738660.6003400004</v>
      </c>
    </row>
    <row r="380" spans="1:14" ht="15" customHeight="1" x14ac:dyDescent="0.25">
      <c r="A380" s="70">
        <v>2019</v>
      </c>
      <c r="B380" s="24" t="s">
        <v>44</v>
      </c>
      <c r="C380" s="25">
        <v>1</v>
      </c>
      <c r="D380" s="25">
        <v>1</v>
      </c>
      <c r="E380" s="25">
        <v>0</v>
      </c>
      <c r="F380" s="24" t="s">
        <v>219</v>
      </c>
      <c r="G380" s="24" t="s">
        <v>5</v>
      </c>
      <c r="H380" s="24" t="s">
        <v>9</v>
      </c>
      <c r="I380" s="77">
        <v>0</v>
      </c>
      <c r="J380" s="77">
        <v>1428.8659500000001</v>
      </c>
      <c r="K380" s="77">
        <v>68.636070000000004</v>
      </c>
      <c r="L380" s="77">
        <v>0</v>
      </c>
      <c r="M380" s="77">
        <v>0</v>
      </c>
      <c r="N380" s="91">
        <v>23582.15353</v>
      </c>
    </row>
    <row r="381" spans="1:14" ht="15" customHeight="1" x14ac:dyDescent="0.25">
      <c r="A381" s="70">
        <v>2019</v>
      </c>
      <c r="B381" s="24" t="s">
        <v>44</v>
      </c>
      <c r="C381" s="25">
        <v>1</v>
      </c>
      <c r="D381" s="25">
        <v>0</v>
      </c>
      <c r="E381" s="25">
        <v>0</v>
      </c>
      <c r="F381" s="24" t="s">
        <v>219</v>
      </c>
      <c r="G381" s="24" t="s">
        <v>5</v>
      </c>
      <c r="H381" s="24" t="s">
        <v>23</v>
      </c>
      <c r="I381" s="77">
        <v>0</v>
      </c>
      <c r="J381" s="77">
        <v>37.812959999999997</v>
      </c>
      <c r="K381" s="77">
        <v>10.2073</v>
      </c>
      <c r="L381" s="77">
        <v>2.1000000000000003E-3</v>
      </c>
      <c r="M381" s="77">
        <v>3.3999999995870667E-4</v>
      </c>
      <c r="N381" s="91">
        <v>983.12738000000002</v>
      </c>
    </row>
    <row r="382" spans="1:14" ht="15" customHeight="1" x14ac:dyDescent="0.25">
      <c r="A382" s="70">
        <v>2019</v>
      </c>
      <c r="B382" s="24" t="s">
        <v>44</v>
      </c>
      <c r="C382" s="25">
        <v>1</v>
      </c>
      <c r="D382" s="25">
        <v>0</v>
      </c>
      <c r="E382" s="25">
        <v>0</v>
      </c>
      <c r="F382" s="24" t="s">
        <v>219</v>
      </c>
      <c r="G382" s="24" t="s">
        <v>5</v>
      </c>
      <c r="H382" s="24" t="s">
        <v>24</v>
      </c>
      <c r="I382" s="77">
        <v>0</v>
      </c>
      <c r="J382" s="77">
        <v>0</v>
      </c>
      <c r="K382" s="77">
        <v>0</v>
      </c>
      <c r="L382" s="77">
        <v>0</v>
      </c>
      <c r="M382" s="77">
        <v>0</v>
      </c>
      <c r="N382" s="91">
        <v>0</v>
      </c>
    </row>
    <row r="383" spans="1:14" ht="15" customHeight="1" x14ac:dyDescent="0.25">
      <c r="A383" s="70">
        <v>2019</v>
      </c>
      <c r="B383" s="24" t="s">
        <v>44</v>
      </c>
      <c r="C383" s="25">
        <v>1</v>
      </c>
      <c r="D383" s="25">
        <v>0</v>
      </c>
      <c r="E383" s="25">
        <v>0</v>
      </c>
      <c r="F383" s="24" t="s">
        <v>219</v>
      </c>
      <c r="G383" s="24" t="s">
        <v>5</v>
      </c>
      <c r="H383" s="24" t="s">
        <v>25</v>
      </c>
      <c r="I383" s="77">
        <v>0</v>
      </c>
      <c r="J383" s="77">
        <v>0</v>
      </c>
      <c r="K383" s="77">
        <v>0</v>
      </c>
      <c r="L383" s="77">
        <v>0</v>
      </c>
      <c r="M383" s="77">
        <v>0</v>
      </c>
      <c r="N383" s="91">
        <v>0</v>
      </c>
    </row>
    <row r="384" spans="1:14" ht="15" customHeight="1" x14ac:dyDescent="0.25">
      <c r="A384" s="70">
        <v>2019</v>
      </c>
      <c r="B384" s="24" t="s">
        <v>44</v>
      </c>
      <c r="C384" s="25">
        <v>1</v>
      </c>
      <c r="D384" s="25">
        <v>1</v>
      </c>
      <c r="E384" s="25">
        <v>0</v>
      </c>
      <c r="F384" s="24" t="s">
        <v>219</v>
      </c>
      <c r="G384" s="24" t="s">
        <v>5</v>
      </c>
      <c r="H384" s="24" t="s">
        <v>31</v>
      </c>
      <c r="I384" s="77">
        <v>0</v>
      </c>
      <c r="J384" s="77">
        <v>4658.4723599999998</v>
      </c>
      <c r="K384" s="77">
        <v>223.77131</v>
      </c>
      <c r="L384" s="77">
        <v>0</v>
      </c>
      <c r="M384" s="77">
        <v>0</v>
      </c>
      <c r="N384" s="91">
        <v>79233.304050000006</v>
      </c>
    </row>
    <row r="385" spans="1:14" ht="15" customHeight="1" x14ac:dyDescent="0.25">
      <c r="A385" s="70">
        <v>2019</v>
      </c>
      <c r="B385" s="24" t="s">
        <v>44</v>
      </c>
      <c r="C385" s="25">
        <v>1</v>
      </c>
      <c r="D385" s="25">
        <v>1</v>
      </c>
      <c r="E385" s="25">
        <v>0</v>
      </c>
      <c r="F385" s="24" t="s">
        <v>219</v>
      </c>
      <c r="G385" s="24" t="s">
        <v>5</v>
      </c>
      <c r="H385" s="24" t="s">
        <v>26</v>
      </c>
      <c r="I385" s="77">
        <v>0</v>
      </c>
      <c r="J385" s="77">
        <v>55.78698</v>
      </c>
      <c r="K385" s="77">
        <v>13.38888</v>
      </c>
      <c r="L385" s="77">
        <v>0</v>
      </c>
      <c r="M385" s="77">
        <v>-4.4053649617126212E-12</v>
      </c>
      <c r="N385" s="91">
        <v>43735.319159999999</v>
      </c>
    </row>
    <row r="386" spans="1:14" ht="15" customHeight="1" x14ac:dyDescent="0.25">
      <c r="A386" s="70">
        <v>2019</v>
      </c>
      <c r="B386" s="24" t="s">
        <v>44</v>
      </c>
      <c r="C386" s="25">
        <v>1</v>
      </c>
      <c r="D386" s="25">
        <v>1</v>
      </c>
      <c r="E386" s="25">
        <v>0</v>
      </c>
      <c r="F386" s="24" t="s">
        <v>219</v>
      </c>
      <c r="G386" s="24" t="s">
        <v>5</v>
      </c>
      <c r="H386" s="24" t="s">
        <v>72</v>
      </c>
      <c r="I386" s="77">
        <v>0</v>
      </c>
      <c r="J386" s="77">
        <v>0</v>
      </c>
      <c r="K386" s="77">
        <v>0</v>
      </c>
      <c r="L386" s="77">
        <v>0</v>
      </c>
      <c r="M386" s="77">
        <v>0</v>
      </c>
      <c r="N386" s="91">
        <v>1434.8562400000001</v>
      </c>
    </row>
    <row r="387" spans="1:14" ht="15" customHeight="1" x14ac:dyDescent="0.25">
      <c r="A387" s="70">
        <v>2019</v>
      </c>
      <c r="B387" s="24" t="s">
        <v>44</v>
      </c>
      <c r="C387" s="25">
        <v>1</v>
      </c>
      <c r="D387" s="25">
        <v>1</v>
      </c>
      <c r="E387" s="25">
        <v>1</v>
      </c>
      <c r="F387" s="24" t="s">
        <v>219</v>
      </c>
      <c r="G387" s="24" t="s">
        <v>5</v>
      </c>
      <c r="H387" s="24" t="s">
        <v>27</v>
      </c>
      <c r="I387" s="77">
        <v>0</v>
      </c>
      <c r="J387" s="77">
        <v>0</v>
      </c>
      <c r="K387" s="77">
        <v>0</v>
      </c>
      <c r="L387" s="77">
        <v>0</v>
      </c>
      <c r="M387" s="77">
        <v>-6.0000000000000157E-5</v>
      </c>
      <c r="N387" s="91">
        <v>3.6600000000000001E-3</v>
      </c>
    </row>
    <row r="388" spans="1:14" ht="15" customHeight="1" x14ac:dyDescent="0.25">
      <c r="A388" s="70">
        <v>2019</v>
      </c>
      <c r="B388" s="24" t="s">
        <v>44</v>
      </c>
      <c r="C388" s="25">
        <v>1</v>
      </c>
      <c r="D388" s="25">
        <v>1</v>
      </c>
      <c r="E388" s="25">
        <v>1</v>
      </c>
      <c r="F388" s="24" t="s">
        <v>219</v>
      </c>
      <c r="G388" s="24" t="s">
        <v>5</v>
      </c>
      <c r="H388" s="24" t="s">
        <v>28</v>
      </c>
      <c r="I388" s="77">
        <v>0</v>
      </c>
      <c r="J388" s="77">
        <v>0</v>
      </c>
      <c r="K388" s="77">
        <v>0</v>
      </c>
      <c r="L388" s="77">
        <v>0</v>
      </c>
      <c r="M388" s="77">
        <v>0</v>
      </c>
      <c r="N388" s="91">
        <v>4319.0164400000003</v>
      </c>
    </row>
    <row r="389" spans="1:14" ht="15" customHeight="1" x14ac:dyDescent="0.25">
      <c r="A389" s="70">
        <v>2019</v>
      </c>
      <c r="B389" s="24" t="s">
        <v>44</v>
      </c>
      <c r="C389" s="25">
        <v>1</v>
      </c>
      <c r="D389" s="25">
        <v>1</v>
      </c>
      <c r="E389" s="25">
        <v>0</v>
      </c>
      <c r="F389" s="24" t="s">
        <v>219</v>
      </c>
      <c r="G389" s="24" t="s">
        <v>5</v>
      </c>
      <c r="H389" s="24" t="s">
        <v>29</v>
      </c>
      <c r="I389" s="77">
        <v>0</v>
      </c>
      <c r="J389" s="77">
        <v>0</v>
      </c>
      <c r="K389" s="77">
        <v>0</v>
      </c>
      <c r="L389" s="77">
        <v>0</v>
      </c>
      <c r="M389" s="77">
        <v>0</v>
      </c>
      <c r="N389" s="91">
        <v>3600.49235</v>
      </c>
    </row>
    <row r="390" spans="1:14" ht="15" customHeight="1" x14ac:dyDescent="0.25">
      <c r="A390" s="70">
        <v>2019</v>
      </c>
      <c r="B390" s="24" t="s">
        <v>44</v>
      </c>
      <c r="C390" s="25">
        <v>1</v>
      </c>
      <c r="D390" s="25">
        <v>1</v>
      </c>
      <c r="E390" s="25">
        <v>0</v>
      </c>
      <c r="F390" s="24" t="s">
        <v>219</v>
      </c>
      <c r="G390" s="24" t="s">
        <v>5</v>
      </c>
      <c r="H390" s="24" t="s">
        <v>33</v>
      </c>
      <c r="I390" s="77">
        <v>0</v>
      </c>
      <c r="J390" s="77">
        <v>0</v>
      </c>
      <c r="K390" s="77">
        <v>0</v>
      </c>
      <c r="L390" s="77">
        <v>0</v>
      </c>
      <c r="M390" s="77">
        <v>0</v>
      </c>
      <c r="N390" s="91">
        <v>14500</v>
      </c>
    </row>
    <row r="391" spans="1:14" ht="15" customHeight="1" x14ac:dyDescent="0.25">
      <c r="A391" s="70">
        <v>2019</v>
      </c>
      <c r="B391" s="24" t="s">
        <v>44</v>
      </c>
      <c r="C391" s="25">
        <v>1</v>
      </c>
      <c r="D391" s="25">
        <v>1</v>
      </c>
      <c r="E391" s="25">
        <v>0</v>
      </c>
      <c r="F391" s="24" t="s">
        <v>219</v>
      </c>
      <c r="G391" s="24" t="s">
        <v>5</v>
      </c>
      <c r="H391" s="24" t="s">
        <v>13</v>
      </c>
      <c r="I391" s="77">
        <v>0</v>
      </c>
      <c r="J391" s="77">
        <v>0</v>
      </c>
      <c r="K391" s="77">
        <v>0</v>
      </c>
      <c r="L391" s="77">
        <v>0</v>
      </c>
      <c r="M391" s="77">
        <v>0</v>
      </c>
      <c r="N391" s="91">
        <v>29460.454750000001</v>
      </c>
    </row>
    <row r="392" spans="1:14" ht="15" customHeight="1" x14ac:dyDescent="0.25">
      <c r="A392" s="70">
        <v>2019</v>
      </c>
      <c r="B392" s="24" t="s">
        <v>44</v>
      </c>
      <c r="C392" s="25">
        <v>1</v>
      </c>
      <c r="D392" s="25">
        <v>1</v>
      </c>
      <c r="E392" s="25">
        <v>1</v>
      </c>
      <c r="F392" s="24" t="s">
        <v>219</v>
      </c>
      <c r="G392" s="24" t="s">
        <v>6</v>
      </c>
      <c r="H392" s="24" t="s">
        <v>71</v>
      </c>
      <c r="I392" s="77">
        <v>0</v>
      </c>
      <c r="J392" s="77">
        <v>28589.44354</v>
      </c>
      <c r="K392" s="77">
        <v>7466.7689600000003</v>
      </c>
      <c r="L392" s="77">
        <v>94.465410000000006</v>
      </c>
      <c r="M392" s="77">
        <v>1.0913936421275139E-10</v>
      </c>
      <c r="N392" s="91">
        <v>2893501.5913200001</v>
      </c>
    </row>
    <row r="393" spans="1:14" ht="15" customHeight="1" x14ac:dyDescent="0.25">
      <c r="A393" s="70">
        <v>2019</v>
      </c>
      <c r="B393" s="24" t="s">
        <v>44</v>
      </c>
      <c r="C393" s="25">
        <v>1</v>
      </c>
      <c r="D393" s="25">
        <v>1</v>
      </c>
      <c r="E393" s="25">
        <v>0</v>
      </c>
      <c r="F393" s="24" t="s">
        <v>219</v>
      </c>
      <c r="G393" s="24" t="s">
        <v>6</v>
      </c>
      <c r="H393" s="24" t="s">
        <v>10</v>
      </c>
      <c r="I393" s="77">
        <v>0</v>
      </c>
      <c r="J393" s="77">
        <v>0</v>
      </c>
      <c r="K393" s="77">
        <v>0</v>
      </c>
      <c r="L393" s="77">
        <v>0</v>
      </c>
      <c r="M393" s="77">
        <v>0</v>
      </c>
      <c r="N393" s="91">
        <v>128790.75677000001</v>
      </c>
    </row>
    <row r="394" spans="1:14" ht="15" customHeight="1" x14ac:dyDescent="0.25">
      <c r="A394" s="70">
        <v>2019</v>
      </c>
      <c r="B394" s="24" t="s">
        <v>44</v>
      </c>
      <c r="C394" s="25">
        <v>1</v>
      </c>
      <c r="D394" s="25">
        <v>1</v>
      </c>
      <c r="E394" s="25">
        <v>0</v>
      </c>
      <c r="F394" s="24" t="s">
        <v>219</v>
      </c>
      <c r="G394" s="24" t="s">
        <v>6</v>
      </c>
      <c r="H394" s="24" t="s">
        <v>9</v>
      </c>
      <c r="I394" s="77">
        <v>0</v>
      </c>
      <c r="J394" s="77">
        <v>0</v>
      </c>
      <c r="K394" s="77">
        <v>0</v>
      </c>
      <c r="L394" s="77">
        <v>0</v>
      </c>
      <c r="M394" s="77">
        <v>0</v>
      </c>
      <c r="N394" s="91">
        <v>207390.60995000001</v>
      </c>
    </row>
    <row r="395" spans="1:14" ht="15" customHeight="1" x14ac:dyDescent="0.25">
      <c r="A395" s="70">
        <v>2019</v>
      </c>
      <c r="B395" s="24" t="s">
        <v>44</v>
      </c>
      <c r="C395" s="25">
        <v>1</v>
      </c>
      <c r="D395" s="25">
        <v>1</v>
      </c>
      <c r="E395" s="25">
        <v>0</v>
      </c>
      <c r="F395" s="24" t="s">
        <v>219</v>
      </c>
      <c r="G395" s="24" t="s">
        <v>6</v>
      </c>
      <c r="H395" s="24" t="s">
        <v>30</v>
      </c>
      <c r="I395" s="77">
        <v>0</v>
      </c>
      <c r="J395" s="77">
        <v>0</v>
      </c>
      <c r="K395" s="77">
        <v>0</v>
      </c>
      <c r="L395" s="77">
        <v>0</v>
      </c>
      <c r="M395" s="77">
        <v>0</v>
      </c>
      <c r="N395" s="91">
        <v>0</v>
      </c>
    </row>
    <row r="396" spans="1:14" ht="15" customHeight="1" x14ac:dyDescent="0.25">
      <c r="A396" s="70">
        <v>2019</v>
      </c>
      <c r="B396" s="24" t="s">
        <v>44</v>
      </c>
      <c r="C396" s="25">
        <v>1</v>
      </c>
      <c r="D396" s="25">
        <v>1</v>
      </c>
      <c r="E396" s="25">
        <v>0</v>
      </c>
      <c r="F396" s="24" t="s">
        <v>219</v>
      </c>
      <c r="G396" s="24" t="s">
        <v>6</v>
      </c>
      <c r="H396" s="24" t="s">
        <v>29</v>
      </c>
      <c r="I396" s="77">
        <v>0</v>
      </c>
      <c r="J396" s="77">
        <v>0</v>
      </c>
      <c r="K396" s="77">
        <v>1207.56403</v>
      </c>
      <c r="L396" s="77">
        <v>80.465549999999993</v>
      </c>
      <c r="M396" s="77">
        <v>0</v>
      </c>
      <c r="N396" s="91">
        <v>56938.824330000003</v>
      </c>
    </row>
    <row r="397" spans="1:14" ht="15" customHeight="1" x14ac:dyDescent="0.25">
      <c r="A397" s="70">
        <v>2019</v>
      </c>
      <c r="B397" s="24" t="s">
        <v>44</v>
      </c>
      <c r="C397" s="25">
        <v>1</v>
      </c>
      <c r="D397" s="25">
        <v>1</v>
      </c>
      <c r="E397" s="25">
        <v>0</v>
      </c>
      <c r="F397" s="24" t="s">
        <v>219</v>
      </c>
      <c r="G397" s="24" t="s">
        <v>6</v>
      </c>
      <c r="H397" s="24" t="s">
        <v>72</v>
      </c>
      <c r="I397" s="77">
        <v>0</v>
      </c>
      <c r="J397" s="77">
        <v>0</v>
      </c>
      <c r="K397" s="77">
        <v>0</v>
      </c>
      <c r="L397" s="77">
        <v>0</v>
      </c>
      <c r="M397" s="77">
        <v>0</v>
      </c>
      <c r="N397" s="91">
        <v>0</v>
      </c>
    </row>
    <row r="398" spans="1:14" ht="15" customHeight="1" x14ac:dyDescent="0.25">
      <c r="A398" s="70">
        <v>2019</v>
      </c>
      <c r="B398" s="24" t="s">
        <v>44</v>
      </c>
      <c r="C398" s="25">
        <v>1</v>
      </c>
      <c r="D398" s="25">
        <v>1</v>
      </c>
      <c r="E398" s="25">
        <v>0</v>
      </c>
      <c r="F398" s="24" t="s">
        <v>219</v>
      </c>
      <c r="G398" s="24" t="s">
        <v>6</v>
      </c>
      <c r="H398" s="24" t="s">
        <v>31</v>
      </c>
      <c r="I398" s="77">
        <v>0</v>
      </c>
      <c r="J398" s="77">
        <v>0</v>
      </c>
      <c r="K398" s="77">
        <v>0</v>
      </c>
      <c r="L398" s="77">
        <v>0</v>
      </c>
      <c r="M398" s="77">
        <v>0</v>
      </c>
      <c r="N398" s="91">
        <v>0</v>
      </c>
    </row>
    <row r="399" spans="1:14" ht="15" customHeight="1" x14ac:dyDescent="0.25">
      <c r="A399" s="70">
        <v>2019</v>
      </c>
      <c r="B399" s="24" t="s">
        <v>44</v>
      </c>
      <c r="C399" s="25">
        <v>1</v>
      </c>
      <c r="D399" s="25">
        <v>0</v>
      </c>
      <c r="E399" s="25">
        <v>0</v>
      </c>
      <c r="F399" s="24" t="s">
        <v>219</v>
      </c>
      <c r="G399" s="24" t="s">
        <v>6</v>
      </c>
      <c r="H399" s="24" t="s">
        <v>23</v>
      </c>
      <c r="I399" s="77">
        <v>0</v>
      </c>
      <c r="J399" s="77">
        <v>0</v>
      </c>
      <c r="K399" s="77">
        <v>0</v>
      </c>
      <c r="L399" s="77">
        <v>0</v>
      </c>
      <c r="M399" s="77">
        <v>0</v>
      </c>
      <c r="N399" s="91">
        <v>0</v>
      </c>
    </row>
    <row r="400" spans="1:14" ht="15" customHeight="1" x14ac:dyDescent="0.25">
      <c r="A400" s="70">
        <v>2019</v>
      </c>
      <c r="B400" s="24" t="s">
        <v>44</v>
      </c>
      <c r="C400" s="25">
        <v>1</v>
      </c>
      <c r="D400" s="25">
        <v>1</v>
      </c>
      <c r="E400" s="25">
        <v>0</v>
      </c>
      <c r="F400" s="24" t="s">
        <v>219</v>
      </c>
      <c r="G400" s="24" t="s">
        <v>6</v>
      </c>
      <c r="H400" s="24" t="s">
        <v>18</v>
      </c>
      <c r="I400" s="77">
        <v>0</v>
      </c>
      <c r="J400" s="77">
        <v>2957.26962</v>
      </c>
      <c r="K400" s="77">
        <v>1162.8310199999999</v>
      </c>
      <c r="L400" s="77">
        <v>100.37554</v>
      </c>
      <c r="M400" s="77">
        <v>0</v>
      </c>
      <c r="N400" s="91">
        <v>44359.044320000001</v>
      </c>
    </row>
    <row r="401" spans="1:14" ht="15" customHeight="1" x14ac:dyDescent="0.25">
      <c r="A401" s="70">
        <v>2019</v>
      </c>
      <c r="B401" s="24" t="s">
        <v>44</v>
      </c>
      <c r="C401" s="25">
        <v>1</v>
      </c>
      <c r="D401" s="25">
        <v>1</v>
      </c>
      <c r="E401" s="25">
        <v>0</v>
      </c>
      <c r="F401" s="24" t="s">
        <v>219</v>
      </c>
      <c r="G401" s="24" t="s">
        <v>6</v>
      </c>
      <c r="H401" s="24" t="s">
        <v>32</v>
      </c>
      <c r="I401" s="77">
        <v>0</v>
      </c>
      <c r="J401" s="77">
        <v>0</v>
      </c>
      <c r="K401" s="77">
        <v>0</v>
      </c>
      <c r="L401" s="77">
        <v>0</v>
      </c>
      <c r="M401" s="77">
        <v>0</v>
      </c>
      <c r="N401" s="91">
        <v>46683.614500000003</v>
      </c>
    </row>
    <row r="402" spans="1:14" ht="15" customHeight="1" x14ac:dyDescent="0.25">
      <c r="A402" s="70">
        <v>2019</v>
      </c>
      <c r="B402" s="24" t="s">
        <v>44</v>
      </c>
      <c r="C402" s="25">
        <v>1</v>
      </c>
      <c r="D402" s="25">
        <v>1</v>
      </c>
      <c r="E402" s="25">
        <v>1</v>
      </c>
      <c r="F402" s="24" t="s">
        <v>219</v>
      </c>
      <c r="G402" s="24" t="s">
        <v>3</v>
      </c>
      <c r="H402" s="24" t="s">
        <v>71</v>
      </c>
      <c r="I402" s="77">
        <v>0</v>
      </c>
      <c r="J402" s="77">
        <v>5244.4321399999999</v>
      </c>
      <c r="K402" s="77">
        <v>2127.6042499999999</v>
      </c>
      <c r="L402" s="77">
        <v>65.409109999999998</v>
      </c>
      <c r="M402" s="77">
        <v>0</v>
      </c>
      <c r="N402" s="91">
        <v>106763.48291999999</v>
      </c>
    </row>
    <row r="403" spans="1:14" ht="15" customHeight="1" x14ac:dyDescent="0.25">
      <c r="A403" s="70">
        <v>2019</v>
      </c>
      <c r="B403" s="24" t="s">
        <v>44</v>
      </c>
      <c r="C403" s="25">
        <v>1</v>
      </c>
      <c r="D403" s="25">
        <v>1</v>
      </c>
      <c r="E403" s="25">
        <v>0</v>
      </c>
      <c r="F403" s="24" t="s">
        <v>219</v>
      </c>
      <c r="G403" s="24" t="s">
        <v>3</v>
      </c>
      <c r="H403" s="24" t="s">
        <v>74</v>
      </c>
      <c r="I403" s="77">
        <v>0</v>
      </c>
      <c r="J403" s="77">
        <v>0</v>
      </c>
      <c r="K403" s="77">
        <v>0</v>
      </c>
      <c r="L403" s="77">
        <v>0</v>
      </c>
      <c r="M403" s="77">
        <v>0</v>
      </c>
      <c r="N403" s="91">
        <v>91469.876640000002</v>
      </c>
    </row>
    <row r="404" spans="1:14" ht="15" customHeight="1" x14ac:dyDescent="0.25">
      <c r="A404" s="70">
        <v>2019</v>
      </c>
      <c r="B404" s="24" t="s">
        <v>44</v>
      </c>
      <c r="C404" s="25">
        <v>1</v>
      </c>
      <c r="D404" s="25">
        <v>1</v>
      </c>
      <c r="E404" s="25">
        <v>0</v>
      </c>
      <c r="F404" s="24" t="s">
        <v>219</v>
      </c>
      <c r="G404" s="24" t="s">
        <v>3</v>
      </c>
      <c r="H404" s="24" t="s">
        <v>9</v>
      </c>
      <c r="I404" s="77">
        <v>0</v>
      </c>
      <c r="J404" s="77">
        <v>0</v>
      </c>
      <c r="K404" s="77">
        <v>0</v>
      </c>
      <c r="L404" s="77">
        <v>0</v>
      </c>
      <c r="M404" s="77">
        <v>0</v>
      </c>
      <c r="N404" s="91">
        <v>326087.08601999999</v>
      </c>
    </row>
    <row r="405" spans="1:14" ht="15" customHeight="1" x14ac:dyDescent="0.25">
      <c r="A405" s="70">
        <v>2019</v>
      </c>
      <c r="B405" s="24" t="s">
        <v>44</v>
      </c>
      <c r="C405" s="25">
        <v>1</v>
      </c>
      <c r="D405" s="25">
        <v>1</v>
      </c>
      <c r="E405" s="25">
        <v>0</v>
      </c>
      <c r="F405" s="24" t="s">
        <v>219</v>
      </c>
      <c r="G405" s="24" t="s">
        <v>3</v>
      </c>
      <c r="H405" s="24" t="s">
        <v>63</v>
      </c>
      <c r="I405" s="77">
        <v>1811.81836</v>
      </c>
      <c r="J405" s="77">
        <v>0</v>
      </c>
      <c r="K405" s="77">
        <v>0</v>
      </c>
      <c r="L405" s="77">
        <v>0</v>
      </c>
      <c r="M405" s="77">
        <v>4.7748471843078732E-12</v>
      </c>
      <c r="N405" s="91">
        <v>80729.407550000004</v>
      </c>
    </row>
    <row r="406" spans="1:14" ht="15" customHeight="1" x14ac:dyDescent="0.25">
      <c r="A406" s="70">
        <v>2019</v>
      </c>
      <c r="B406" s="24" t="s">
        <v>44</v>
      </c>
      <c r="C406" s="25">
        <v>1</v>
      </c>
      <c r="D406" s="25">
        <v>1</v>
      </c>
      <c r="E406" s="25">
        <v>0</v>
      </c>
      <c r="F406" s="24" t="s">
        <v>219</v>
      </c>
      <c r="G406" s="24" t="s">
        <v>3</v>
      </c>
      <c r="H406" s="24" t="s">
        <v>49</v>
      </c>
      <c r="I406" s="77">
        <v>0</v>
      </c>
      <c r="J406" s="77">
        <v>0</v>
      </c>
      <c r="K406" s="77">
        <v>0</v>
      </c>
      <c r="L406" s="77">
        <v>0</v>
      </c>
      <c r="M406" s="77">
        <v>0</v>
      </c>
      <c r="N406" s="91">
        <v>17565.577840000002</v>
      </c>
    </row>
    <row r="407" spans="1:14" ht="15" customHeight="1" x14ac:dyDescent="0.25">
      <c r="A407" s="70">
        <v>2019</v>
      </c>
      <c r="B407" s="24" t="s">
        <v>44</v>
      </c>
      <c r="C407" s="25">
        <v>1</v>
      </c>
      <c r="D407" s="25">
        <v>1</v>
      </c>
      <c r="E407" s="25">
        <v>0</v>
      </c>
      <c r="F407" s="24" t="s">
        <v>219</v>
      </c>
      <c r="G407" s="24" t="s">
        <v>3</v>
      </c>
      <c r="H407" s="24" t="s">
        <v>33</v>
      </c>
      <c r="I407" s="77">
        <v>0</v>
      </c>
      <c r="J407" s="77">
        <v>0</v>
      </c>
      <c r="K407" s="77">
        <v>0</v>
      </c>
      <c r="L407" s="77">
        <v>0</v>
      </c>
      <c r="M407" s="77">
        <v>0</v>
      </c>
      <c r="N407" s="91">
        <v>8195.7509399999999</v>
      </c>
    </row>
    <row r="408" spans="1:14" ht="15" customHeight="1" x14ac:dyDescent="0.25">
      <c r="A408" s="70">
        <v>2019</v>
      </c>
      <c r="B408" s="24" t="s">
        <v>44</v>
      </c>
      <c r="C408" s="25">
        <v>1</v>
      </c>
      <c r="D408" s="25">
        <v>1</v>
      </c>
      <c r="E408" s="25">
        <v>1</v>
      </c>
      <c r="F408" s="24" t="s">
        <v>221</v>
      </c>
      <c r="G408" s="24" t="s">
        <v>34</v>
      </c>
      <c r="H408" s="24" t="s">
        <v>71</v>
      </c>
      <c r="I408" s="77">
        <v>0</v>
      </c>
      <c r="J408" s="77">
        <v>0</v>
      </c>
      <c r="K408" s="77">
        <v>0</v>
      </c>
      <c r="L408" s="77">
        <v>0</v>
      </c>
      <c r="M408" s="77">
        <v>0</v>
      </c>
      <c r="N408" s="91">
        <v>87605</v>
      </c>
    </row>
    <row r="409" spans="1:14" ht="15" customHeight="1" x14ac:dyDescent="0.25">
      <c r="A409" s="70">
        <v>2019</v>
      </c>
      <c r="B409" s="24" t="s">
        <v>44</v>
      </c>
      <c r="C409" s="25">
        <v>1</v>
      </c>
      <c r="D409" s="25">
        <v>1</v>
      </c>
      <c r="E409" s="25">
        <v>1</v>
      </c>
      <c r="F409" s="24" t="s">
        <v>221</v>
      </c>
      <c r="G409" s="24" t="s">
        <v>34</v>
      </c>
      <c r="H409" s="24" t="s">
        <v>35</v>
      </c>
      <c r="I409" s="77">
        <v>0</v>
      </c>
      <c r="J409" s="77">
        <v>0</v>
      </c>
      <c r="K409" s="77">
        <v>0</v>
      </c>
      <c r="L409" s="77">
        <v>0</v>
      </c>
      <c r="M409" s="77">
        <v>0</v>
      </c>
      <c r="N409" s="91">
        <v>299</v>
      </c>
    </row>
    <row r="410" spans="1:14" ht="15" customHeight="1" x14ac:dyDescent="0.25">
      <c r="A410" s="70">
        <v>2019</v>
      </c>
      <c r="B410" s="24" t="s">
        <v>44</v>
      </c>
      <c r="C410" s="25">
        <v>1</v>
      </c>
      <c r="D410" s="25">
        <v>1</v>
      </c>
      <c r="E410" s="25">
        <v>1</v>
      </c>
      <c r="F410" s="24" t="s">
        <v>221</v>
      </c>
      <c r="G410" s="24" t="s">
        <v>34</v>
      </c>
      <c r="H410" s="24" t="s">
        <v>36</v>
      </c>
      <c r="I410" s="77">
        <v>0</v>
      </c>
      <c r="J410" s="77">
        <v>0</v>
      </c>
      <c r="K410" s="77">
        <v>0</v>
      </c>
      <c r="L410" s="77">
        <v>0</v>
      </c>
      <c r="M410" s="77">
        <v>0</v>
      </c>
      <c r="N410" s="91">
        <v>1263</v>
      </c>
    </row>
    <row r="411" spans="1:14" ht="15" customHeight="1" x14ac:dyDescent="0.25">
      <c r="A411" s="70">
        <v>2019</v>
      </c>
      <c r="B411" s="24" t="s">
        <v>44</v>
      </c>
      <c r="C411" s="25">
        <v>1</v>
      </c>
      <c r="D411" s="25">
        <v>0</v>
      </c>
      <c r="E411" s="25">
        <v>0</v>
      </c>
      <c r="F411" s="24" t="s">
        <v>221</v>
      </c>
      <c r="G411" s="24" t="s">
        <v>34</v>
      </c>
      <c r="H411" s="24" t="s">
        <v>23</v>
      </c>
      <c r="I411" s="77">
        <v>0</v>
      </c>
      <c r="J411" s="77">
        <v>0</v>
      </c>
      <c r="K411" s="77">
        <v>0</v>
      </c>
      <c r="L411" s="77">
        <v>0</v>
      </c>
      <c r="M411" s="77">
        <v>0</v>
      </c>
      <c r="N411" s="91">
        <v>2</v>
      </c>
    </row>
    <row r="412" spans="1:14" ht="15" customHeight="1" x14ac:dyDescent="0.25">
      <c r="A412" s="70">
        <v>2019</v>
      </c>
      <c r="B412" s="24" t="s">
        <v>44</v>
      </c>
      <c r="C412" s="25">
        <v>1</v>
      </c>
      <c r="D412" s="25">
        <v>1</v>
      </c>
      <c r="E412" s="25">
        <v>1</v>
      </c>
      <c r="F412" s="24" t="s">
        <v>221</v>
      </c>
      <c r="G412" s="24" t="s">
        <v>34</v>
      </c>
      <c r="H412" s="24" t="s">
        <v>37</v>
      </c>
      <c r="I412" s="77">
        <v>0</v>
      </c>
      <c r="J412" s="77">
        <v>0</v>
      </c>
      <c r="K412" s="77">
        <v>0</v>
      </c>
      <c r="L412" s="77">
        <v>0</v>
      </c>
      <c r="M412" s="77">
        <v>0</v>
      </c>
      <c r="N412" s="91">
        <v>155</v>
      </c>
    </row>
    <row r="413" spans="1:14" ht="15" customHeight="1" x14ac:dyDescent="0.25">
      <c r="A413" s="70">
        <v>2019</v>
      </c>
      <c r="B413" s="24" t="s">
        <v>44</v>
      </c>
      <c r="C413" s="25">
        <v>1</v>
      </c>
      <c r="D413" s="25">
        <v>1</v>
      </c>
      <c r="E413" s="25">
        <v>1</v>
      </c>
      <c r="F413" s="24" t="s">
        <v>221</v>
      </c>
      <c r="G413" s="24" t="s">
        <v>34</v>
      </c>
      <c r="H413" s="24" t="s">
        <v>45</v>
      </c>
      <c r="I413" s="77">
        <v>0</v>
      </c>
      <c r="J413" s="77">
        <v>0</v>
      </c>
      <c r="K413" s="77">
        <v>0</v>
      </c>
      <c r="L413" s="77">
        <v>0</v>
      </c>
      <c r="M413" s="77">
        <v>0</v>
      </c>
      <c r="N413" s="91">
        <v>239</v>
      </c>
    </row>
    <row r="414" spans="1:14" ht="15" customHeight="1" x14ac:dyDescent="0.25">
      <c r="A414" s="70">
        <v>2019</v>
      </c>
      <c r="B414" s="24" t="s">
        <v>44</v>
      </c>
      <c r="C414" s="25">
        <v>1</v>
      </c>
      <c r="D414" s="25">
        <v>1</v>
      </c>
      <c r="E414" s="25">
        <v>1</v>
      </c>
      <c r="F414" s="24" t="s">
        <v>221</v>
      </c>
      <c r="G414" s="24" t="s">
        <v>34</v>
      </c>
      <c r="H414" s="24" t="s">
        <v>46</v>
      </c>
      <c r="I414" s="77">
        <v>0</v>
      </c>
      <c r="J414" s="77">
        <v>0</v>
      </c>
      <c r="K414" s="77">
        <v>0</v>
      </c>
      <c r="L414" s="77">
        <v>0</v>
      </c>
      <c r="M414" s="77">
        <v>0</v>
      </c>
      <c r="N414" s="91">
        <v>699</v>
      </c>
    </row>
    <row r="415" spans="1:14" ht="15" customHeight="1" x14ac:dyDescent="0.25">
      <c r="A415" s="70">
        <v>2019</v>
      </c>
      <c r="B415" s="24" t="s">
        <v>44</v>
      </c>
      <c r="C415" s="25">
        <v>1</v>
      </c>
      <c r="D415" s="25">
        <v>1</v>
      </c>
      <c r="E415" s="25">
        <v>0</v>
      </c>
      <c r="F415" s="24" t="s">
        <v>221</v>
      </c>
      <c r="G415" s="24" t="s">
        <v>34</v>
      </c>
      <c r="H415" s="24" t="s">
        <v>38</v>
      </c>
      <c r="I415" s="77">
        <v>0</v>
      </c>
      <c r="J415" s="77">
        <v>0</v>
      </c>
      <c r="K415" s="77">
        <v>0</v>
      </c>
      <c r="L415" s="77">
        <v>0</v>
      </c>
      <c r="M415" s="77">
        <v>0</v>
      </c>
      <c r="N415" s="91">
        <v>2711</v>
      </c>
    </row>
    <row r="416" spans="1:14" ht="15" customHeight="1" x14ac:dyDescent="0.25">
      <c r="A416" s="70">
        <v>2019</v>
      </c>
      <c r="B416" s="24" t="s">
        <v>44</v>
      </c>
      <c r="C416" s="25">
        <v>1</v>
      </c>
      <c r="D416" s="25">
        <v>1</v>
      </c>
      <c r="E416" s="25">
        <v>0</v>
      </c>
      <c r="F416" s="24" t="s">
        <v>221</v>
      </c>
      <c r="G416" s="24" t="s">
        <v>34</v>
      </c>
      <c r="H416" s="24" t="s">
        <v>39</v>
      </c>
      <c r="I416" s="77">
        <v>0</v>
      </c>
      <c r="J416" s="77">
        <v>0</v>
      </c>
      <c r="K416" s="77">
        <v>0</v>
      </c>
      <c r="L416" s="77">
        <v>0</v>
      </c>
      <c r="M416" s="77">
        <v>0</v>
      </c>
      <c r="N416" s="91">
        <v>11335</v>
      </c>
    </row>
    <row r="417" spans="1:14" ht="15" customHeight="1" x14ac:dyDescent="0.25">
      <c r="A417" s="70">
        <v>2019</v>
      </c>
      <c r="B417" s="24" t="s">
        <v>44</v>
      </c>
      <c r="C417" s="25">
        <v>1</v>
      </c>
      <c r="D417" s="25">
        <v>1</v>
      </c>
      <c r="E417" s="25">
        <v>0</v>
      </c>
      <c r="F417" s="24" t="s">
        <v>221</v>
      </c>
      <c r="G417" s="24" t="s">
        <v>34</v>
      </c>
      <c r="H417" s="24" t="s">
        <v>13</v>
      </c>
      <c r="I417" s="77">
        <v>0</v>
      </c>
      <c r="J417" s="77">
        <v>0</v>
      </c>
      <c r="K417" s="77">
        <v>0</v>
      </c>
      <c r="L417" s="77">
        <v>0</v>
      </c>
      <c r="M417" s="77">
        <v>0</v>
      </c>
      <c r="N417" s="91">
        <v>487</v>
      </c>
    </row>
    <row r="418" spans="1:14" ht="15" customHeight="1" x14ac:dyDescent="0.25">
      <c r="A418" s="70">
        <v>2019</v>
      </c>
      <c r="B418" s="24" t="s">
        <v>44</v>
      </c>
      <c r="C418" s="25">
        <v>1</v>
      </c>
      <c r="D418" s="25">
        <v>1</v>
      </c>
      <c r="E418" s="25">
        <v>1</v>
      </c>
      <c r="F418" s="24" t="s">
        <v>221</v>
      </c>
      <c r="G418" s="24" t="s">
        <v>40</v>
      </c>
      <c r="H418" s="24" t="s">
        <v>71</v>
      </c>
      <c r="I418" s="77">
        <v>0</v>
      </c>
      <c r="J418" s="77">
        <v>0</v>
      </c>
      <c r="K418" s="77">
        <v>0</v>
      </c>
      <c r="L418" s="77">
        <v>0</v>
      </c>
      <c r="M418" s="77">
        <v>0</v>
      </c>
      <c r="N418" s="91">
        <v>184368</v>
      </c>
    </row>
    <row r="419" spans="1:14" ht="15" customHeight="1" x14ac:dyDescent="0.25">
      <c r="A419" s="70">
        <v>2019</v>
      </c>
      <c r="B419" s="24" t="s">
        <v>44</v>
      </c>
      <c r="C419" s="25">
        <v>1</v>
      </c>
      <c r="D419" s="25">
        <v>1</v>
      </c>
      <c r="E419" s="25">
        <v>1</v>
      </c>
      <c r="F419" s="24" t="s">
        <v>221</v>
      </c>
      <c r="G419" s="24" t="s">
        <v>40</v>
      </c>
      <c r="H419" s="24" t="s">
        <v>35</v>
      </c>
      <c r="I419" s="77">
        <v>0</v>
      </c>
      <c r="J419" s="77">
        <v>0</v>
      </c>
      <c r="K419" s="77">
        <v>0</v>
      </c>
      <c r="L419" s="77">
        <v>0</v>
      </c>
      <c r="M419" s="77">
        <v>0</v>
      </c>
      <c r="N419" s="91">
        <v>2230</v>
      </c>
    </row>
    <row r="420" spans="1:14" ht="15" customHeight="1" x14ac:dyDescent="0.25">
      <c r="A420" s="70">
        <v>2019</v>
      </c>
      <c r="B420" s="24" t="s">
        <v>44</v>
      </c>
      <c r="C420" s="25">
        <v>1</v>
      </c>
      <c r="D420" s="25">
        <v>1</v>
      </c>
      <c r="E420" s="25">
        <v>1</v>
      </c>
      <c r="F420" s="24" t="s">
        <v>221</v>
      </c>
      <c r="G420" s="24" t="s">
        <v>40</v>
      </c>
      <c r="H420" s="24" t="s">
        <v>36</v>
      </c>
      <c r="I420" s="77">
        <v>0</v>
      </c>
      <c r="J420" s="77">
        <v>0</v>
      </c>
      <c r="K420" s="77">
        <v>0</v>
      </c>
      <c r="L420" s="77">
        <v>0</v>
      </c>
      <c r="M420" s="77">
        <v>0</v>
      </c>
      <c r="N420" s="91">
        <v>8092</v>
      </c>
    </row>
    <row r="421" spans="1:14" ht="15" customHeight="1" x14ac:dyDescent="0.25">
      <c r="A421" s="70">
        <v>2019</v>
      </c>
      <c r="B421" s="24" t="s">
        <v>44</v>
      </c>
      <c r="C421" s="25">
        <v>1</v>
      </c>
      <c r="D421" s="25">
        <v>0</v>
      </c>
      <c r="E421" s="25">
        <v>0</v>
      </c>
      <c r="F421" s="24" t="s">
        <v>221</v>
      </c>
      <c r="G421" s="24" t="s">
        <v>40</v>
      </c>
      <c r="H421" s="24" t="s">
        <v>23</v>
      </c>
      <c r="I421" s="77">
        <v>0</v>
      </c>
      <c r="J421" s="77">
        <v>0</v>
      </c>
      <c r="K421" s="77">
        <v>0</v>
      </c>
      <c r="L421" s="77">
        <v>0</v>
      </c>
      <c r="M421" s="77">
        <v>0</v>
      </c>
      <c r="N421" s="91">
        <v>19.411000000000001</v>
      </c>
    </row>
    <row r="422" spans="1:14" ht="15" customHeight="1" x14ac:dyDescent="0.25">
      <c r="A422" s="70">
        <v>2019</v>
      </c>
      <c r="B422" s="24" t="s">
        <v>44</v>
      </c>
      <c r="C422" s="25">
        <v>1</v>
      </c>
      <c r="D422" s="25">
        <v>1</v>
      </c>
      <c r="E422" s="25">
        <v>1</v>
      </c>
      <c r="F422" s="24" t="s">
        <v>221</v>
      </c>
      <c r="G422" s="24" t="s">
        <v>40</v>
      </c>
      <c r="H422" s="24" t="s">
        <v>37</v>
      </c>
      <c r="I422" s="77">
        <v>0</v>
      </c>
      <c r="J422" s="77">
        <v>0</v>
      </c>
      <c r="K422" s="77">
        <v>0</v>
      </c>
      <c r="L422" s="77">
        <v>0</v>
      </c>
      <c r="M422" s="77">
        <v>0</v>
      </c>
      <c r="N422" s="91">
        <v>1030</v>
      </c>
    </row>
    <row r="423" spans="1:14" ht="15" customHeight="1" x14ac:dyDescent="0.25">
      <c r="A423" s="70">
        <v>2019</v>
      </c>
      <c r="B423" s="24" t="s">
        <v>44</v>
      </c>
      <c r="C423" s="25">
        <v>1</v>
      </c>
      <c r="D423" s="25">
        <v>1</v>
      </c>
      <c r="E423" s="25">
        <v>1</v>
      </c>
      <c r="F423" s="24" t="s">
        <v>221</v>
      </c>
      <c r="G423" s="24" t="s">
        <v>40</v>
      </c>
      <c r="H423" s="24" t="s">
        <v>45</v>
      </c>
      <c r="I423" s="77">
        <v>0</v>
      </c>
      <c r="J423" s="77">
        <v>0</v>
      </c>
      <c r="K423" s="77">
        <v>0</v>
      </c>
      <c r="L423" s="77">
        <v>0</v>
      </c>
      <c r="M423" s="77">
        <v>0</v>
      </c>
      <c r="N423" s="91">
        <v>2390</v>
      </c>
    </row>
    <row r="424" spans="1:14" ht="15" customHeight="1" x14ac:dyDescent="0.25">
      <c r="A424" s="70">
        <v>2019</v>
      </c>
      <c r="B424" s="24" t="s">
        <v>44</v>
      </c>
      <c r="C424" s="25">
        <v>1</v>
      </c>
      <c r="D424" s="25">
        <v>1</v>
      </c>
      <c r="E424" s="25">
        <v>1</v>
      </c>
      <c r="F424" s="24" t="s">
        <v>221</v>
      </c>
      <c r="G424" s="24" t="s">
        <v>40</v>
      </c>
      <c r="H424" s="24" t="s">
        <v>46</v>
      </c>
      <c r="I424" s="77">
        <v>0</v>
      </c>
      <c r="J424" s="77">
        <v>0</v>
      </c>
      <c r="K424" s="77">
        <v>0</v>
      </c>
      <c r="L424" s="77">
        <v>0</v>
      </c>
      <c r="M424" s="77">
        <v>0</v>
      </c>
      <c r="N424" s="91">
        <v>5701</v>
      </c>
    </row>
    <row r="425" spans="1:14" ht="15" customHeight="1" x14ac:dyDescent="0.25">
      <c r="A425" s="70">
        <v>2019</v>
      </c>
      <c r="B425" s="24" t="s">
        <v>44</v>
      </c>
      <c r="C425" s="25">
        <v>1</v>
      </c>
      <c r="D425" s="25">
        <v>1</v>
      </c>
      <c r="E425" s="25">
        <v>0</v>
      </c>
      <c r="F425" s="24" t="s">
        <v>221</v>
      </c>
      <c r="G425" s="24" t="s">
        <v>40</v>
      </c>
      <c r="H425" s="24" t="s">
        <v>38</v>
      </c>
      <c r="I425" s="77">
        <v>0</v>
      </c>
      <c r="J425" s="77">
        <v>0</v>
      </c>
      <c r="K425" s="77">
        <v>0</v>
      </c>
      <c r="L425" s="77">
        <v>0</v>
      </c>
      <c r="M425" s="77">
        <v>0</v>
      </c>
      <c r="N425" s="91">
        <v>18150</v>
      </c>
    </row>
    <row r="426" spans="1:14" ht="15" customHeight="1" x14ac:dyDescent="0.25">
      <c r="A426" s="70">
        <v>2019</v>
      </c>
      <c r="B426" s="24" t="s">
        <v>44</v>
      </c>
      <c r="C426" s="25">
        <v>1</v>
      </c>
      <c r="D426" s="25">
        <v>1</v>
      </c>
      <c r="E426" s="25">
        <v>0</v>
      </c>
      <c r="F426" s="24" t="s">
        <v>221</v>
      </c>
      <c r="G426" s="24" t="s">
        <v>40</v>
      </c>
      <c r="H426" s="24" t="s">
        <v>39</v>
      </c>
      <c r="I426" s="77">
        <v>0</v>
      </c>
      <c r="J426" s="77">
        <v>0</v>
      </c>
      <c r="K426" s="77">
        <v>0</v>
      </c>
      <c r="L426" s="77">
        <v>0</v>
      </c>
      <c r="M426" s="77">
        <v>0</v>
      </c>
      <c r="N426" s="91">
        <v>81058</v>
      </c>
    </row>
    <row r="427" spans="1:14" ht="15" customHeight="1" x14ac:dyDescent="0.25">
      <c r="A427" s="70">
        <v>2019</v>
      </c>
      <c r="B427" s="24" t="s">
        <v>44</v>
      </c>
      <c r="C427" s="25">
        <v>1</v>
      </c>
      <c r="D427" s="25">
        <v>1</v>
      </c>
      <c r="E427" s="25">
        <v>0</v>
      </c>
      <c r="F427" s="24" t="s">
        <v>221</v>
      </c>
      <c r="G427" s="24" t="s">
        <v>40</v>
      </c>
      <c r="H427" s="24" t="s">
        <v>13</v>
      </c>
      <c r="I427" s="77">
        <v>0</v>
      </c>
      <c r="J427" s="77">
        <v>0</v>
      </c>
      <c r="K427" s="77">
        <v>0</v>
      </c>
      <c r="L427" s="77">
        <v>0</v>
      </c>
      <c r="M427" s="77">
        <v>0</v>
      </c>
      <c r="N427" s="91">
        <v>3718</v>
      </c>
    </row>
    <row r="428" spans="1:14" ht="15" customHeight="1" x14ac:dyDescent="0.25">
      <c r="A428" s="70">
        <v>2019</v>
      </c>
      <c r="B428" s="24" t="s">
        <v>44</v>
      </c>
      <c r="C428" s="25">
        <v>1</v>
      </c>
      <c r="D428" s="25">
        <v>1</v>
      </c>
      <c r="E428" s="25">
        <v>1</v>
      </c>
      <c r="F428" s="24" t="s">
        <v>221</v>
      </c>
      <c r="G428" s="24" t="s">
        <v>54</v>
      </c>
      <c r="H428" s="24" t="s">
        <v>71</v>
      </c>
      <c r="I428" s="77">
        <v>0</v>
      </c>
      <c r="J428" s="77">
        <v>0</v>
      </c>
      <c r="K428" s="77">
        <v>0</v>
      </c>
      <c r="L428" s="77">
        <v>0</v>
      </c>
      <c r="M428" s="77">
        <v>0</v>
      </c>
      <c r="N428" s="91">
        <v>2000000</v>
      </c>
    </row>
    <row r="429" spans="1:14" ht="15" customHeight="1" x14ac:dyDescent="0.25">
      <c r="A429" s="70">
        <v>2019</v>
      </c>
      <c r="B429" s="24" t="s">
        <v>44</v>
      </c>
      <c r="C429" s="25">
        <v>1</v>
      </c>
      <c r="D429" s="25">
        <v>1</v>
      </c>
      <c r="E429" s="25">
        <v>1</v>
      </c>
      <c r="F429" s="24" t="s">
        <v>221</v>
      </c>
      <c r="G429" s="24" t="s">
        <v>55</v>
      </c>
      <c r="H429" s="24" t="s">
        <v>71</v>
      </c>
      <c r="I429" s="77">
        <v>0</v>
      </c>
      <c r="J429" s="77">
        <v>0</v>
      </c>
      <c r="K429" s="77">
        <v>0.55783000000000005</v>
      </c>
      <c r="L429" s="77">
        <v>0</v>
      </c>
      <c r="M429" s="77">
        <v>0</v>
      </c>
      <c r="N429" s="91">
        <v>1500000</v>
      </c>
    </row>
    <row r="430" spans="1:14" ht="15" customHeight="1" x14ac:dyDescent="0.25">
      <c r="A430" s="70">
        <v>2019</v>
      </c>
      <c r="B430" s="24" t="s">
        <v>44</v>
      </c>
      <c r="C430" s="25">
        <v>1</v>
      </c>
      <c r="D430" s="25">
        <v>1</v>
      </c>
      <c r="E430" s="25">
        <v>1</v>
      </c>
      <c r="F430" s="24" t="s">
        <v>87</v>
      </c>
      <c r="G430" s="24" t="s">
        <v>76</v>
      </c>
      <c r="H430" s="24" t="s">
        <v>71</v>
      </c>
      <c r="I430" s="77">
        <v>0</v>
      </c>
      <c r="J430" s="77">
        <v>1280.89447</v>
      </c>
      <c r="K430" s="77">
        <v>71.258719999999997</v>
      </c>
      <c r="L430" s="77">
        <v>0</v>
      </c>
      <c r="M430" s="77">
        <v>-22.594600000000128</v>
      </c>
      <c r="N430" s="91">
        <v>3844.2710499999998</v>
      </c>
    </row>
    <row r="431" spans="1:14" ht="15" customHeight="1" x14ac:dyDescent="0.25">
      <c r="A431" s="70">
        <v>2019</v>
      </c>
      <c r="B431" s="24" t="s">
        <v>44</v>
      </c>
      <c r="C431" s="25">
        <v>1</v>
      </c>
      <c r="D431" s="25">
        <v>1</v>
      </c>
      <c r="E431" s="25">
        <v>1</v>
      </c>
      <c r="F431" s="24" t="s">
        <v>87</v>
      </c>
      <c r="G431" s="24" t="s">
        <v>76</v>
      </c>
      <c r="H431" s="24" t="s">
        <v>41</v>
      </c>
      <c r="I431" s="77">
        <v>0</v>
      </c>
      <c r="J431" s="77">
        <v>0</v>
      </c>
      <c r="K431" s="77">
        <v>0</v>
      </c>
      <c r="L431" s="77">
        <v>0</v>
      </c>
      <c r="M431" s="77">
        <v>0</v>
      </c>
      <c r="N431" s="91">
        <v>0</v>
      </c>
    </row>
    <row r="432" spans="1:14" ht="15" customHeight="1" x14ac:dyDescent="0.25">
      <c r="A432" s="70">
        <v>2019</v>
      </c>
      <c r="B432" s="24" t="s">
        <v>44</v>
      </c>
      <c r="C432" s="25">
        <v>1</v>
      </c>
      <c r="D432" s="25">
        <v>1</v>
      </c>
      <c r="E432" s="25">
        <v>1</v>
      </c>
      <c r="F432" s="24" t="s">
        <v>87</v>
      </c>
      <c r="G432" s="24" t="s">
        <v>76</v>
      </c>
      <c r="H432" s="24" t="s">
        <v>45</v>
      </c>
      <c r="I432" s="77">
        <v>0</v>
      </c>
      <c r="J432" s="77">
        <v>0</v>
      </c>
      <c r="K432" s="77">
        <v>0</v>
      </c>
      <c r="L432" s="77">
        <v>0</v>
      </c>
      <c r="M432" s="77">
        <v>0</v>
      </c>
      <c r="N432" s="91">
        <v>0</v>
      </c>
    </row>
    <row r="433" spans="1:14" ht="15" customHeight="1" x14ac:dyDescent="0.25">
      <c r="A433" s="70">
        <v>2019</v>
      </c>
      <c r="B433" s="24" t="s">
        <v>44</v>
      </c>
      <c r="C433" s="25">
        <v>1</v>
      </c>
      <c r="D433" s="25">
        <v>1</v>
      </c>
      <c r="E433" s="25">
        <v>1</v>
      </c>
      <c r="F433" s="24" t="s">
        <v>87</v>
      </c>
      <c r="G433" s="24" t="s">
        <v>76</v>
      </c>
      <c r="H433" s="24" t="s">
        <v>46</v>
      </c>
      <c r="I433" s="77">
        <v>0</v>
      </c>
      <c r="J433" s="77">
        <v>0</v>
      </c>
      <c r="K433" s="77">
        <v>0</v>
      </c>
      <c r="L433" s="77">
        <v>0</v>
      </c>
      <c r="M433" s="77">
        <v>0</v>
      </c>
      <c r="N433" s="91">
        <v>0</v>
      </c>
    </row>
    <row r="434" spans="1:14" ht="15" customHeight="1" x14ac:dyDescent="0.25">
      <c r="A434" s="70">
        <v>2019</v>
      </c>
      <c r="B434" s="24" t="s">
        <v>44</v>
      </c>
      <c r="C434" s="25">
        <v>1</v>
      </c>
      <c r="D434" s="25">
        <v>1</v>
      </c>
      <c r="E434" s="25">
        <v>0</v>
      </c>
      <c r="F434" s="24" t="s">
        <v>87</v>
      </c>
      <c r="G434" s="24" t="s">
        <v>76</v>
      </c>
      <c r="H434" s="24" t="s">
        <v>38</v>
      </c>
      <c r="I434" s="77">
        <v>0</v>
      </c>
      <c r="J434" s="77">
        <v>0</v>
      </c>
      <c r="K434" s="77">
        <v>0</v>
      </c>
      <c r="L434" s="77">
        <v>0</v>
      </c>
      <c r="M434" s="77">
        <v>0</v>
      </c>
      <c r="N434" s="91">
        <v>0</v>
      </c>
    </row>
    <row r="435" spans="1:14" ht="15" customHeight="1" x14ac:dyDescent="0.25">
      <c r="A435" s="70">
        <v>2019</v>
      </c>
      <c r="B435" s="24" t="s">
        <v>44</v>
      </c>
      <c r="C435" s="25">
        <v>1</v>
      </c>
      <c r="D435" s="25">
        <v>1</v>
      </c>
      <c r="E435" s="25">
        <v>0</v>
      </c>
      <c r="F435" s="24" t="s">
        <v>87</v>
      </c>
      <c r="G435" s="24" t="s">
        <v>76</v>
      </c>
      <c r="H435" s="24" t="s">
        <v>13</v>
      </c>
      <c r="I435" s="77">
        <v>0</v>
      </c>
      <c r="J435" s="77">
        <v>0</v>
      </c>
      <c r="K435" s="77">
        <v>0</v>
      </c>
      <c r="L435" s="77">
        <v>0</v>
      </c>
      <c r="M435" s="77">
        <v>0</v>
      </c>
      <c r="N435" s="91">
        <v>0</v>
      </c>
    </row>
    <row r="436" spans="1:14" ht="15" customHeight="1" x14ac:dyDescent="0.25">
      <c r="A436" s="70">
        <v>2019</v>
      </c>
      <c r="B436" s="24" t="s">
        <v>44</v>
      </c>
      <c r="C436" s="25">
        <v>1</v>
      </c>
      <c r="D436" s="25">
        <v>0</v>
      </c>
      <c r="E436" s="25">
        <v>0</v>
      </c>
      <c r="F436" s="24" t="s">
        <v>87</v>
      </c>
      <c r="G436" s="24" t="s">
        <v>76</v>
      </c>
      <c r="H436" s="24" t="s">
        <v>24</v>
      </c>
      <c r="I436" s="77">
        <v>0</v>
      </c>
      <c r="J436" s="77">
        <v>0</v>
      </c>
      <c r="K436" s="77">
        <v>0</v>
      </c>
      <c r="L436" s="77">
        <v>0</v>
      </c>
      <c r="M436" s="77">
        <v>0</v>
      </c>
      <c r="N436" s="91">
        <v>0</v>
      </c>
    </row>
    <row r="437" spans="1:14" ht="12" customHeight="1" x14ac:dyDescent="0.25">
      <c r="A437" s="70">
        <v>2019</v>
      </c>
      <c r="B437" s="24" t="s">
        <v>44</v>
      </c>
      <c r="C437" s="25">
        <v>1</v>
      </c>
      <c r="D437" s="25">
        <v>0</v>
      </c>
      <c r="E437" s="25">
        <v>0</v>
      </c>
      <c r="F437" s="24" t="s">
        <v>87</v>
      </c>
      <c r="G437" s="24" t="s">
        <v>76</v>
      </c>
      <c r="H437" s="24" t="s">
        <v>23</v>
      </c>
      <c r="I437" s="77">
        <v>0</v>
      </c>
      <c r="J437" s="77">
        <v>18.810110000000002</v>
      </c>
      <c r="K437" s="77">
        <v>1.1248400000000001</v>
      </c>
      <c r="L437" s="77">
        <v>0</v>
      </c>
      <c r="M437" s="77">
        <v>0</v>
      </c>
      <c r="N437" s="91">
        <v>56.430349999999997</v>
      </c>
    </row>
    <row r="438" spans="1:14" ht="15" customHeight="1" x14ac:dyDescent="0.25">
      <c r="A438" s="70">
        <v>2019</v>
      </c>
      <c r="B438" s="24" t="s">
        <v>44</v>
      </c>
      <c r="C438" s="25">
        <v>1</v>
      </c>
      <c r="D438" s="25">
        <v>1</v>
      </c>
      <c r="E438" s="25">
        <v>1</v>
      </c>
      <c r="F438" s="24" t="s">
        <v>87</v>
      </c>
      <c r="G438" s="24" t="s">
        <v>77</v>
      </c>
      <c r="H438" s="24" t="s">
        <v>71</v>
      </c>
      <c r="I438" s="77">
        <v>0</v>
      </c>
      <c r="J438" s="77">
        <v>0</v>
      </c>
      <c r="K438" s="77">
        <v>0</v>
      </c>
      <c r="L438" s="77">
        <v>0</v>
      </c>
      <c r="M438" s="77">
        <v>-42.699029999999766</v>
      </c>
      <c r="N438" s="91">
        <v>20351.82533</v>
      </c>
    </row>
    <row r="439" spans="1:14" ht="15" customHeight="1" x14ac:dyDescent="0.25">
      <c r="A439" s="70">
        <v>2019</v>
      </c>
      <c r="B439" s="24" t="s">
        <v>44</v>
      </c>
      <c r="C439" s="25">
        <v>1</v>
      </c>
      <c r="D439" s="25">
        <v>1</v>
      </c>
      <c r="E439" s="25">
        <v>1</v>
      </c>
      <c r="F439" s="24" t="s">
        <v>87</v>
      </c>
      <c r="G439" s="24" t="s">
        <v>77</v>
      </c>
      <c r="H439" s="24" t="s">
        <v>41</v>
      </c>
      <c r="I439" s="77">
        <v>0</v>
      </c>
      <c r="J439" s="77">
        <v>0</v>
      </c>
      <c r="K439" s="77">
        <v>0</v>
      </c>
      <c r="L439" s="77">
        <v>0</v>
      </c>
      <c r="M439" s="77">
        <v>-2.6832899999999995</v>
      </c>
      <c r="N439" s="91">
        <v>266.83837999999997</v>
      </c>
    </row>
    <row r="440" spans="1:14" ht="15" customHeight="1" x14ac:dyDescent="0.25">
      <c r="A440" s="70">
        <v>2019</v>
      </c>
      <c r="B440" s="24" t="s">
        <v>44</v>
      </c>
      <c r="C440" s="25">
        <v>1</v>
      </c>
      <c r="D440" s="25">
        <v>1</v>
      </c>
      <c r="E440" s="25">
        <v>1</v>
      </c>
      <c r="F440" s="24" t="s">
        <v>87</v>
      </c>
      <c r="G440" s="24" t="s">
        <v>77</v>
      </c>
      <c r="H440" s="24" t="s">
        <v>45</v>
      </c>
      <c r="I440" s="77">
        <v>0</v>
      </c>
      <c r="J440" s="77">
        <v>0</v>
      </c>
      <c r="K440" s="77">
        <v>0</v>
      </c>
      <c r="L440" s="77">
        <v>0</v>
      </c>
      <c r="M440" s="77">
        <v>0</v>
      </c>
      <c r="N440" s="91">
        <v>0</v>
      </c>
    </row>
    <row r="441" spans="1:14" ht="15" customHeight="1" x14ac:dyDescent="0.25">
      <c r="A441" s="70">
        <v>2019</v>
      </c>
      <c r="B441" s="24" t="s">
        <v>44</v>
      </c>
      <c r="C441" s="25">
        <v>1</v>
      </c>
      <c r="D441" s="25">
        <v>1</v>
      </c>
      <c r="E441" s="25">
        <v>1</v>
      </c>
      <c r="F441" s="24" t="s">
        <v>87</v>
      </c>
      <c r="G441" s="24" t="s">
        <v>77</v>
      </c>
      <c r="H441" s="24" t="s">
        <v>46</v>
      </c>
      <c r="I441" s="77">
        <v>0</v>
      </c>
      <c r="J441" s="77">
        <v>0</v>
      </c>
      <c r="K441" s="77">
        <v>0</v>
      </c>
      <c r="L441" s="77">
        <v>0</v>
      </c>
      <c r="M441" s="77">
        <v>0</v>
      </c>
      <c r="N441" s="91">
        <v>0</v>
      </c>
    </row>
    <row r="442" spans="1:14" ht="15" customHeight="1" x14ac:dyDescent="0.25">
      <c r="A442" s="70">
        <v>2019</v>
      </c>
      <c r="B442" s="24" t="s">
        <v>44</v>
      </c>
      <c r="C442" s="25">
        <v>1</v>
      </c>
      <c r="D442" s="25">
        <v>1</v>
      </c>
      <c r="E442" s="25">
        <v>0</v>
      </c>
      <c r="F442" s="24" t="s">
        <v>87</v>
      </c>
      <c r="G442" s="24" t="s">
        <v>77</v>
      </c>
      <c r="H442" s="24" t="s">
        <v>38</v>
      </c>
      <c r="I442" s="77">
        <v>0</v>
      </c>
      <c r="J442" s="77">
        <v>0</v>
      </c>
      <c r="K442" s="77">
        <v>0</v>
      </c>
      <c r="L442" s="77">
        <v>0</v>
      </c>
      <c r="M442" s="77">
        <v>-0.62767999999999802</v>
      </c>
      <c r="N442" s="91">
        <v>444.43991</v>
      </c>
    </row>
    <row r="443" spans="1:14" ht="15" customHeight="1" x14ac:dyDescent="0.25">
      <c r="A443" s="70">
        <v>2019</v>
      </c>
      <c r="B443" s="24" t="s">
        <v>44</v>
      </c>
      <c r="C443" s="25">
        <v>1</v>
      </c>
      <c r="D443" s="25">
        <v>1</v>
      </c>
      <c r="E443" s="25">
        <v>0</v>
      </c>
      <c r="F443" s="24" t="s">
        <v>87</v>
      </c>
      <c r="G443" s="24" t="s">
        <v>77</v>
      </c>
      <c r="H443" s="24" t="s">
        <v>13</v>
      </c>
      <c r="I443" s="77">
        <v>0</v>
      </c>
      <c r="J443" s="77">
        <v>0</v>
      </c>
      <c r="K443" s="77">
        <v>0</v>
      </c>
      <c r="L443" s="77">
        <v>0</v>
      </c>
      <c r="M443" s="77">
        <v>0</v>
      </c>
      <c r="N443" s="91">
        <v>172.50619</v>
      </c>
    </row>
    <row r="444" spans="1:14" ht="15" customHeight="1" x14ac:dyDescent="0.25">
      <c r="A444" s="70">
        <v>2019</v>
      </c>
      <c r="B444" s="24" t="s">
        <v>44</v>
      </c>
      <c r="C444" s="25">
        <v>1</v>
      </c>
      <c r="D444" s="25">
        <v>0</v>
      </c>
      <c r="E444" s="25">
        <v>0</v>
      </c>
      <c r="F444" s="24" t="s">
        <v>87</v>
      </c>
      <c r="G444" s="24" t="s">
        <v>77</v>
      </c>
      <c r="H444" s="24" t="s">
        <v>24</v>
      </c>
      <c r="I444" s="77">
        <v>0</v>
      </c>
      <c r="J444" s="77">
        <v>0</v>
      </c>
      <c r="K444" s="77">
        <v>0</v>
      </c>
      <c r="L444" s="77">
        <v>0</v>
      </c>
      <c r="M444" s="77">
        <v>0</v>
      </c>
      <c r="N444" s="91">
        <v>0</v>
      </c>
    </row>
    <row r="445" spans="1:14" ht="15" customHeight="1" x14ac:dyDescent="0.25">
      <c r="A445" s="70">
        <v>2019</v>
      </c>
      <c r="B445" s="24" t="s">
        <v>44</v>
      </c>
      <c r="C445" s="25">
        <v>1</v>
      </c>
      <c r="D445" s="25">
        <v>0</v>
      </c>
      <c r="E445" s="25">
        <v>0</v>
      </c>
      <c r="F445" s="24" t="s">
        <v>87</v>
      </c>
      <c r="G445" s="24" t="s">
        <v>77</v>
      </c>
      <c r="H445" s="24" t="s">
        <v>23</v>
      </c>
      <c r="I445" s="77">
        <v>0</v>
      </c>
      <c r="J445" s="77">
        <v>0</v>
      </c>
      <c r="K445" s="77">
        <v>0</v>
      </c>
      <c r="L445" s="77">
        <v>0</v>
      </c>
      <c r="M445" s="77">
        <v>0</v>
      </c>
      <c r="N445" s="91">
        <v>25.880510000000001</v>
      </c>
    </row>
    <row r="446" spans="1:14" ht="15" customHeight="1" x14ac:dyDescent="0.25">
      <c r="A446" s="70">
        <v>2019</v>
      </c>
      <c r="B446" s="24" t="s">
        <v>44</v>
      </c>
      <c r="C446" s="25">
        <v>1</v>
      </c>
      <c r="D446" s="25">
        <v>1</v>
      </c>
      <c r="E446" s="25">
        <v>1</v>
      </c>
      <c r="F446" s="24" t="s">
        <v>221</v>
      </c>
      <c r="G446" s="24" t="s">
        <v>56</v>
      </c>
      <c r="H446" s="24" t="s">
        <v>71</v>
      </c>
      <c r="I446" s="77">
        <v>0</v>
      </c>
      <c r="J446" s="77">
        <v>0</v>
      </c>
      <c r="K446" s="77">
        <v>0</v>
      </c>
      <c r="L446" s="77">
        <v>0</v>
      </c>
      <c r="M446" s="77">
        <v>0</v>
      </c>
      <c r="N446" s="91">
        <v>2000000</v>
      </c>
    </row>
    <row r="447" spans="1:14" ht="15" customHeight="1" x14ac:dyDescent="0.25">
      <c r="A447" s="70">
        <v>2019</v>
      </c>
      <c r="B447" s="24" t="s">
        <v>44</v>
      </c>
      <c r="C447" s="25">
        <v>1</v>
      </c>
      <c r="D447" s="25">
        <v>1</v>
      </c>
      <c r="E447" s="25">
        <v>1</v>
      </c>
      <c r="F447" s="24" t="s">
        <v>221</v>
      </c>
      <c r="G447" s="24" t="s">
        <v>57</v>
      </c>
      <c r="H447" s="24" t="s">
        <v>71</v>
      </c>
      <c r="I447" s="77">
        <v>0</v>
      </c>
      <c r="J447" s="77">
        <v>0</v>
      </c>
      <c r="K447" s="77">
        <v>0</v>
      </c>
      <c r="L447" s="77">
        <v>0</v>
      </c>
      <c r="M447" s="77">
        <v>0</v>
      </c>
      <c r="N447" s="91">
        <v>1750000</v>
      </c>
    </row>
    <row r="448" spans="1:14" ht="15" customHeight="1" x14ac:dyDescent="0.25">
      <c r="A448" s="70">
        <v>2019</v>
      </c>
      <c r="B448" s="24" t="s">
        <v>44</v>
      </c>
      <c r="C448" s="25">
        <v>1</v>
      </c>
      <c r="D448" s="25">
        <v>1</v>
      </c>
      <c r="E448" s="25">
        <v>0</v>
      </c>
      <c r="F448" s="24" t="s">
        <v>221</v>
      </c>
      <c r="G448" s="24" t="s">
        <v>52</v>
      </c>
      <c r="H448" s="24" t="s">
        <v>53</v>
      </c>
      <c r="I448" s="77">
        <v>0</v>
      </c>
      <c r="J448" s="77">
        <v>26278.331709999999</v>
      </c>
      <c r="K448" s="77">
        <v>1114.09177</v>
      </c>
      <c r="L448" s="77">
        <v>0</v>
      </c>
      <c r="M448" s="77">
        <v>0</v>
      </c>
      <c r="N448" s="91">
        <v>262783.31715000002</v>
      </c>
    </row>
    <row r="449" spans="1:14" ht="15" customHeight="1" x14ac:dyDescent="0.25">
      <c r="A449" s="70">
        <v>2019</v>
      </c>
      <c r="B449" s="24" t="s">
        <v>44</v>
      </c>
      <c r="C449" s="25">
        <v>1</v>
      </c>
      <c r="D449" s="25">
        <v>1</v>
      </c>
      <c r="E449" s="25">
        <v>1</v>
      </c>
      <c r="F449" s="24" t="s">
        <v>221</v>
      </c>
      <c r="G449" s="24" t="s">
        <v>58</v>
      </c>
      <c r="H449" s="24" t="s">
        <v>71</v>
      </c>
      <c r="I449" s="77">
        <v>0</v>
      </c>
      <c r="J449" s="77">
        <v>0</v>
      </c>
      <c r="K449" s="77">
        <v>0</v>
      </c>
      <c r="L449" s="77">
        <v>0</v>
      </c>
      <c r="M449" s="77">
        <v>0</v>
      </c>
      <c r="N449" s="91">
        <v>1000000</v>
      </c>
    </row>
    <row r="450" spans="1:14" ht="15" customHeight="1" x14ac:dyDescent="0.25">
      <c r="A450" s="70">
        <v>2019</v>
      </c>
      <c r="B450" s="24" t="s">
        <v>44</v>
      </c>
      <c r="C450" s="25">
        <v>1</v>
      </c>
      <c r="D450" s="25">
        <v>1</v>
      </c>
      <c r="E450" s="25">
        <v>1</v>
      </c>
      <c r="F450" s="24" t="s">
        <v>221</v>
      </c>
      <c r="G450" s="24" t="s">
        <v>59</v>
      </c>
      <c r="H450" s="24" t="s">
        <v>71</v>
      </c>
      <c r="I450" s="77">
        <v>0</v>
      </c>
      <c r="J450" s="77">
        <v>0</v>
      </c>
      <c r="K450" s="77">
        <v>0</v>
      </c>
      <c r="L450" s="77">
        <v>0</v>
      </c>
      <c r="M450" s="77">
        <v>0</v>
      </c>
      <c r="N450" s="91">
        <v>1000000</v>
      </c>
    </row>
    <row r="451" spans="1:14" ht="15" customHeight="1" x14ac:dyDescent="0.25">
      <c r="A451" s="70">
        <v>2019</v>
      </c>
      <c r="B451" s="24" t="s">
        <v>44</v>
      </c>
      <c r="C451" s="25">
        <v>1</v>
      </c>
      <c r="D451" s="25">
        <v>1</v>
      </c>
      <c r="E451" s="25">
        <v>1</v>
      </c>
      <c r="F451" s="24" t="s">
        <v>221</v>
      </c>
      <c r="G451" s="24" t="s">
        <v>60</v>
      </c>
      <c r="H451" s="24" t="s">
        <v>71</v>
      </c>
      <c r="I451" s="77">
        <v>0</v>
      </c>
      <c r="J451" s="77">
        <v>0</v>
      </c>
      <c r="K451" s="77">
        <v>110942.54068999999</v>
      </c>
      <c r="L451" s="77">
        <v>0</v>
      </c>
      <c r="M451" s="77">
        <v>0</v>
      </c>
      <c r="N451" s="91">
        <v>2500000</v>
      </c>
    </row>
    <row r="452" spans="1:14" ht="15" customHeight="1" x14ac:dyDescent="0.25">
      <c r="A452" s="70">
        <v>2019</v>
      </c>
      <c r="B452" s="24" t="s">
        <v>44</v>
      </c>
      <c r="C452" s="25">
        <v>1</v>
      </c>
      <c r="D452" s="25">
        <v>1</v>
      </c>
      <c r="E452" s="25">
        <v>0</v>
      </c>
      <c r="F452" s="24" t="s">
        <v>221</v>
      </c>
      <c r="G452" s="24" t="s">
        <v>52</v>
      </c>
      <c r="H452" s="24" t="s">
        <v>61</v>
      </c>
      <c r="I452" s="77">
        <v>0</v>
      </c>
      <c r="J452" s="77">
        <v>0</v>
      </c>
      <c r="K452" s="77">
        <v>1156.25</v>
      </c>
      <c r="L452" s="77">
        <v>0</v>
      </c>
      <c r="M452" s="77">
        <v>0</v>
      </c>
      <c r="N452" s="91">
        <v>300000</v>
      </c>
    </row>
    <row r="453" spans="1:14" ht="15" customHeight="1" x14ac:dyDescent="0.25">
      <c r="A453" s="70">
        <v>2019</v>
      </c>
      <c r="B453" s="24" t="s">
        <v>44</v>
      </c>
      <c r="C453" s="25">
        <v>1</v>
      </c>
      <c r="D453" s="25">
        <v>1</v>
      </c>
      <c r="E453" s="25">
        <v>1</v>
      </c>
      <c r="F453" s="24" t="s">
        <v>221</v>
      </c>
      <c r="G453" s="24" t="s">
        <v>62</v>
      </c>
      <c r="H453" s="24" t="s">
        <v>71</v>
      </c>
      <c r="I453" s="77">
        <v>0</v>
      </c>
      <c r="J453" s="77">
        <v>0</v>
      </c>
      <c r="K453" s="77">
        <v>0</v>
      </c>
      <c r="L453" s="77">
        <v>0</v>
      </c>
      <c r="M453" s="77">
        <v>0</v>
      </c>
      <c r="N453" s="91">
        <v>3000000</v>
      </c>
    </row>
    <row r="454" spans="1:14" ht="15" customHeight="1" x14ac:dyDescent="0.25">
      <c r="A454" s="70">
        <v>2019</v>
      </c>
      <c r="B454" s="24" t="s">
        <v>44</v>
      </c>
      <c r="C454" s="25">
        <v>1</v>
      </c>
      <c r="D454" s="25">
        <v>1</v>
      </c>
      <c r="E454" s="25">
        <v>1</v>
      </c>
      <c r="F454" s="24" t="s">
        <v>221</v>
      </c>
      <c r="G454" s="24" t="s">
        <v>64</v>
      </c>
      <c r="H454" s="24" t="s">
        <v>71</v>
      </c>
      <c r="I454" s="77">
        <v>0</v>
      </c>
      <c r="J454" s="77">
        <v>0</v>
      </c>
      <c r="K454" s="77">
        <v>0</v>
      </c>
      <c r="L454" s="77">
        <v>0</v>
      </c>
      <c r="M454" s="77">
        <v>0</v>
      </c>
      <c r="N454" s="91">
        <v>1000000</v>
      </c>
    </row>
    <row r="455" spans="1:14" ht="15" customHeight="1" x14ac:dyDescent="0.25">
      <c r="A455" s="92">
        <v>2019</v>
      </c>
      <c r="B455" s="24" t="s">
        <v>44</v>
      </c>
      <c r="C455" s="25">
        <v>1</v>
      </c>
      <c r="D455" s="25">
        <v>1</v>
      </c>
      <c r="E455" s="25">
        <v>0</v>
      </c>
      <c r="F455" s="24" t="s">
        <v>217</v>
      </c>
      <c r="G455" s="24" t="s">
        <v>217</v>
      </c>
      <c r="H455" s="24" t="s">
        <v>53</v>
      </c>
      <c r="I455" s="77">
        <v>0</v>
      </c>
      <c r="J455" s="77">
        <v>8428.09</v>
      </c>
      <c r="K455" s="77">
        <v>0</v>
      </c>
      <c r="L455" s="77">
        <v>0</v>
      </c>
      <c r="M455" s="77">
        <v>0</v>
      </c>
      <c r="N455" s="91">
        <v>724942.78700000001</v>
      </c>
    </row>
    <row r="456" spans="1:14" ht="15" customHeight="1" x14ac:dyDescent="0.25">
      <c r="A456" s="93">
        <v>2019</v>
      </c>
      <c r="B456" s="94" t="s">
        <v>44</v>
      </c>
      <c r="C456" s="25">
        <v>1</v>
      </c>
      <c r="D456" s="25">
        <v>1</v>
      </c>
      <c r="E456" s="25">
        <v>0</v>
      </c>
      <c r="F456" s="24" t="s">
        <v>222</v>
      </c>
      <c r="G456" s="24" t="s">
        <v>204</v>
      </c>
      <c r="H456" s="24" t="s">
        <v>39</v>
      </c>
      <c r="I456" s="77">
        <v>0</v>
      </c>
      <c r="J456" s="77">
        <v>0</v>
      </c>
      <c r="K456" s="77">
        <v>0</v>
      </c>
      <c r="L456" s="77">
        <v>0</v>
      </c>
      <c r="M456" s="77">
        <v>0</v>
      </c>
      <c r="N456" s="91">
        <v>0</v>
      </c>
    </row>
    <row r="457" spans="1:14" ht="15" customHeight="1" x14ac:dyDescent="0.25">
      <c r="A457" s="93">
        <v>2019</v>
      </c>
      <c r="B457" s="94" t="s">
        <v>44</v>
      </c>
      <c r="C457" s="25">
        <v>1</v>
      </c>
      <c r="D457" s="25">
        <v>1</v>
      </c>
      <c r="E457" s="25">
        <v>0</v>
      </c>
      <c r="F457" s="24" t="s">
        <v>222</v>
      </c>
      <c r="G457" s="24" t="s">
        <v>204</v>
      </c>
      <c r="H457" s="24" t="s">
        <v>39</v>
      </c>
      <c r="I457" s="77">
        <v>0</v>
      </c>
      <c r="J457" s="77">
        <v>0</v>
      </c>
      <c r="K457" s="77">
        <v>0</v>
      </c>
      <c r="L457" s="77">
        <v>0</v>
      </c>
      <c r="M457" s="77">
        <v>0</v>
      </c>
      <c r="N457" s="91">
        <v>0</v>
      </c>
    </row>
    <row r="458" spans="1:14" ht="15" customHeight="1" x14ac:dyDescent="0.25">
      <c r="A458" s="93">
        <v>2019</v>
      </c>
      <c r="B458" s="94" t="s">
        <v>44</v>
      </c>
      <c r="C458" s="25">
        <v>1</v>
      </c>
      <c r="D458" s="25">
        <v>1</v>
      </c>
      <c r="E458" s="25">
        <v>0</v>
      </c>
      <c r="F458" s="24" t="s">
        <v>222</v>
      </c>
      <c r="G458" s="24" t="s">
        <v>204</v>
      </c>
      <c r="H458" s="24" t="s">
        <v>39</v>
      </c>
      <c r="I458" s="77">
        <v>0</v>
      </c>
      <c r="J458" s="77">
        <v>0</v>
      </c>
      <c r="K458" s="77">
        <v>0</v>
      </c>
      <c r="L458" s="77">
        <v>0</v>
      </c>
      <c r="M458" s="77">
        <v>0</v>
      </c>
      <c r="N458" s="91">
        <v>0</v>
      </c>
    </row>
    <row r="459" spans="1:14" ht="15" customHeight="1" x14ac:dyDescent="0.25">
      <c r="A459" s="93">
        <v>2019</v>
      </c>
      <c r="B459" s="94" t="s">
        <v>44</v>
      </c>
      <c r="C459" s="25">
        <v>1</v>
      </c>
      <c r="D459" s="25">
        <v>1</v>
      </c>
      <c r="E459" s="25">
        <v>0</v>
      </c>
      <c r="F459" s="24" t="s">
        <v>222</v>
      </c>
      <c r="G459" s="24" t="s">
        <v>205</v>
      </c>
      <c r="H459" s="24" t="s">
        <v>39</v>
      </c>
      <c r="I459" s="77">
        <v>0</v>
      </c>
      <c r="J459" s="77">
        <v>0</v>
      </c>
      <c r="K459" s="77">
        <v>0</v>
      </c>
      <c r="L459" s="77">
        <v>0</v>
      </c>
      <c r="M459" s="77">
        <v>0</v>
      </c>
      <c r="N459" s="91">
        <v>0</v>
      </c>
    </row>
    <row r="460" spans="1:14" ht="15" customHeight="1" x14ac:dyDescent="0.25">
      <c r="A460" s="93">
        <v>2019</v>
      </c>
      <c r="B460" s="94" t="s">
        <v>44</v>
      </c>
      <c r="C460" s="25">
        <v>1</v>
      </c>
      <c r="D460" s="25">
        <v>1</v>
      </c>
      <c r="E460" s="25">
        <v>0</v>
      </c>
      <c r="F460" s="24" t="s">
        <v>222</v>
      </c>
      <c r="G460" s="24" t="s">
        <v>205</v>
      </c>
      <c r="H460" s="24" t="s">
        <v>39</v>
      </c>
      <c r="I460" s="77">
        <v>0</v>
      </c>
      <c r="J460" s="77">
        <v>0</v>
      </c>
      <c r="K460" s="77">
        <v>0</v>
      </c>
      <c r="L460" s="77">
        <v>0</v>
      </c>
      <c r="M460" s="77">
        <v>0</v>
      </c>
      <c r="N460" s="91">
        <v>0</v>
      </c>
    </row>
    <row r="461" spans="1:14" ht="15" customHeight="1" x14ac:dyDescent="0.25">
      <c r="A461" s="93">
        <v>2019</v>
      </c>
      <c r="B461" s="94" t="s">
        <v>44</v>
      </c>
      <c r="C461" s="25">
        <v>1</v>
      </c>
      <c r="D461" s="25">
        <v>1</v>
      </c>
      <c r="E461" s="25">
        <v>0</v>
      </c>
      <c r="F461" s="24" t="s">
        <v>222</v>
      </c>
      <c r="G461" s="24" t="s">
        <v>206</v>
      </c>
      <c r="H461" s="24" t="s">
        <v>39</v>
      </c>
      <c r="I461" s="77">
        <v>0</v>
      </c>
      <c r="J461" s="77">
        <v>71409.083130000159</v>
      </c>
      <c r="K461" s="77">
        <v>1039.6851099999913</v>
      </c>
      <c r="L461" s="77">
        <v>0</v>
      </c>
      <c r="M461" s="77">
        <v>0</v>
      </c>
      <c r="N461" s="91">
        <v>60794.471119999886</v>
      </c>
    </row>
    <row r="462" spans="1:14" ht="15" customHeight="1" x14ac:dyDescent="0.25">
      <c r="A462" s="93">
        <v>2019</v>
      </c>
      <c r="B462" s="94" t="s">
        <v>44</v>
      </c>
      <c r="C462" s="25">
        <v>1</v>
      </c>
      <c r="D462" s="25">
        <v>1</v>
      </c>
      <c r="E462" s="25">
        <v>0</v>
      </c>
      <c r="F462" s="24" t="s">
        <v>222</v>
      </c>
      <c r="G462" s="24" t="s">
        <v>206</v>
      </c>
      <c r="H462" s="24" t="s">
        <v>39</v>
      </c>
      <c r="I462" s="77">
        <v>0</v>
      </c>
      <c r="J462" s="77">
        <v>19166.666666666686</v>
      </c>
      <c r="K462" s="77">
        <v>1749.8011874999938</v>
      </c>
      <c r="L462" s="77">
        <v>0</v>
      </c>
      <c r="M462" s="77">
        <v>0</v>
      </c>
      <c r="N462" s="91">
        <v>203333.33333333326</v>
      </c>
    </row>
    <row r="463" spans="1:14" ht="15" customHeight="1" x14ac:dyDescent="0.25">
      <c r="A463" s="93">
        <v>2019</v>
      </c>
      <c r="B463" s="94" t="s">
        <v>44</v>
      </c>
      <c r="C463" s="25">
        <v>1</v>
      </c>
      <c r="D463" s="25">
        <v>1</v>
      </c>
      <c r="E463" s="25">
        <v>0</v>
      </c>
      <c r="F463" s="24" t="s">
        <v>222</v>
      </c>
      <c r="G463" s="24" t="s">
        <v>207</v>
      </c>
      <c r="H463" s="24" t="s">
        <v>39</v>
      </c>
      <c r="I463" s="77">
        <v>0</v>
      </c>
      <c r="J463" s="77">
        <v>10000</v>
      </c>
      <c r="K463" s="77">
        <v>176.95832888888981</v>
      </c>
      <c r="L463" s="77">
        <v>0</v>
      </c>
      <c r="M463" s="77">
        <v>0</v>
      </c>
      <c r="N463" s="91">
        <v>20000</v>
      </c>
    </row>
    <row r="464" spans="1:14" ht="15" customHeight="1" x14ac:dyDescent="0.25">
      <c r="A464" s="92">
        <v>2019</v>
      </c>
      <c r="B464" s="24" t="s">
        <v>44</v>
      </c>
      <c r="C464" s="25">
        <v>1</v>
      </c>
      <c r="D464" s="25">
        <v>0</v>
      </c>
      <c r="E464" s="25">
        <v>0</v>
      </c>
      <c r="F464" s="24" t="s">
        <v>218</v>
      </c>
      <c r="G464" s="24" t="s">
        <v>198</v>
      </c>
      <c r="H464" s="24" t="s">
        <v>17</v>
      </c>
      <c r="I464" s="77">
        <v>0</v>
      </c>
      <c r="J464" s="77">
        <v>0</v>
      </c>
      <c r="K464" s="77">
        <v>0</v>
      </c>
      <c r="L464" s="91">
        <v>0</v>
      </c>
      <c r="M464" s="91">
        <v>-643.61119999998482</v>
      </c>
      <c r="N464" s="91">
        <v>362556.38880000002</v>
      </c>
    </row>
    <row r="465" spans="1:14" ht="15" customHeight="1" x14ac:dyDescent="0.25">
      <c r="A465" s="92">
        <v>2019</v>
      </c>
      <c r="B465" s="24" t="s">
        <v>44</v>
      </c>
      <c r="C465" s="25">
        <v>1</v>
      </c>
      <c r="D465" s="25">
        <v>0</v>
      </c>
      <c r="E465" s="25">
        <v>0</v>
      </c>
      <c r="F465" s="24" t="s">
        <v>218</v>
      </c>
      <c r="G465" s="24" t="s">
        <v>199</v>
      </c>
      <c r="H465" s="24" t="s">
        <v>17</v>
      </c>
      <c r="I465" s="77">
        <v>0</v>
      </c>
      <c r="J465" s="77">
        <v>0</v>
      </c>
      <c r="K465" s="77">
        <v>0</v>
      </c>
      <c r="L465" s="91">
        <v>0</v>
      </c>
      <c r="M465" s="91">
        <v>-643.13700639997842</v>
      </c>
      <c r="N465" s="91">
        <v>351956.86299360002</v>
      </c>
    </row>
    <row r="466" spans="1:14" ht="15" customHeight="1" x14ac:dyDescent="0.25">
      <c r="A466" s="70">
        <v>2019</v>
      </c>
      <c r="B466" s="24" t="s">
        <v>223</v>
      </c>
      <c r="C466" s="25">
        <v>1</v>
      </c>
      <c r="D466" s="25">
        <v>1</v>
      </c>
      <c r="E466" s="25">
        <v>0</v>
      </c>
      <c r="F466" s="24" t="s">
        <v>220</v>
      </c>
      <c r="G466" s="24" t="s">
        <v>220</v>
      </c>
      <c r="H466" s="24" t="s">
        <v>47</v>
      </c>
      <c r="I466" s="77">
        <v>0</v>
      </c>
      <c r="J466" s="77">
        <v>0</v>
      </c>
      <c r="K466" s="77">
        <v>0</v>
      </c>
      <c r="L466" s="77">
        <v>0</v>
      </c>
      <c r="M466" s="77">
        <v>1.4551915228366852E-11</v>
      </c>
      <c r="N466" s="91">
        <v>105263.15785</v>
      </c>
    </row>
    <row r="467" spans="1:14" ht="15" customHeight="1" x14ac:dyDescent="0.25">
      <c r="A467" s="70">
        <v>2019</v>
      </c>
      <c r="B467" s="24" t="s">
        <v>223</v>
      </c>
      <c r="C467" s="25">
        <v>1</v>
      </c>
      <c r="D467" s="25">
        <v>1</v>
      </c>
      <c r="E467" s="25">
        <v>0</v>
      </c>
      <c r="F467" s="24" t="s">
        <v>220</v>
      </c>
      <c r="G467" s="24" t="s">
        <v>220</v>
      </c>
      <c r="H467" s="24" t="s">
        <v>13</v>
      </c>
      <c r="I467" s="77">
        <v>0</v>
      </c>
      <c r="J467" s="77">
        <v>0</v>
      </c>
      <c r="K467" s="77">
        <v>0</v>
      </c>
      <c r="L467" s="77">
        <v>0</v>
      </c>
      <c r="M467" s="77">
        <v>0</v>
      </c>
      <c r="N467" s="91">
        <v>0</v>
      </c>
    </row>
    <row r="468" spans="1:14" ht="15" customHeight="1" x14ac:dyDescent="0.25">
      <c r="A468" s="70">
        <v>2019</v>
      </c>
      <c r="B468" s="24" t="s">
        <v>223</v>
      </c>
      <c r="C468" s="25">
        <v>1</v>
      </c>
      <c r="D468" s="25">
        <v>1</v>
      </c>
      <c r="E468" s="25">
        <v>1</v>
      </c>
      <c r="F468" s="24" t="s">
        <v>14</v>
      </c>
      <c r="G468" s="24" t="s">
        <v>14</v>
      </c>
      <c r="H468" s="24" t="s">
        <v>71</v>
      </c>
      <c r="I468" s="77">
        <v>145.87969000000001</v>
      </c>
      <c r="J468" s="77">
        <v>39135.439189999997</v>
      </c>
      <c r="K468" s="77">
        <v>18042.497940000001</v>
      </c>
      <c r="L468" s="77">
        <v>0</v>
      </c>
      <c r="M468" s="77">
        <v>1083.104940000012</v>
      </c>
      <c r="N468" s="91">
        <v>2760804.4056899999</v>
      </c>
    </row>
    <row r="469" spans="1:14" ht="15" customHeight="1" x14ac:dyDescent="0.25">
      <c r="A469" s="70">
        <v>2019</v>
      </c>
      <c r="B469" s="24" t="s">
        <v>223</v>
      </c>
      <c r="C469" s="25">
        <v>1</v>
      </c>
      <c r="D469" s="25">
        <v>1</v>
      </c>
      <c r="E469" s="25">
        <v>0</v>
      </c>
      <c r="F469" s="24" t="s">
        <v>14</v>
      </c>
      <c r="G469" s="24" t="s">
        <v>14</v>
      </c>
      <c r="H469" s="24" t="s">
        <v>15</v>
      </c>
      <c r="I469" s="77">
        <v>0</v>
      </c>
      <c r="J469" s="77">
        <v>0</v>
      </c>
      <c r="K469" s="77">
        <v>0</v>
      </c>
      <c r="L469" s="77">
        <v>0</v>
      </c>
      <c r="M469" s="77">
        <v>-1.0000000000000001E-5</v>
      </c>
      <c r="N469" s="91">
        <v>0</v>
      </c>
    </row>
    <row r="470" spans="1:14" ht="15" customHeight="1" x14ac:dyDescent="0.25">
      <c r="A470" s="70">
        <v>2019</v>
      </c>
      <c r="B470" s="24" t="s">
        <v>223</v>
      </c>
      <c r="C470" s="25">
        <v>1</v>
      </c>
      <c r="D470" s="25">
        <v>1</v>
      </c>
      <c r="E470" s="25">
        <v>0</v>
      </c>
      <c r="F470" s="24" t="s">
        <v>14</v>
      </c>
      <c r="G470" s="24" t="s">
        <v>14</v>
      </c>
      <c r="H470" s="24" t="s">
        <v>47</v>
      </c>
      <c r="I470" s="77">
        <v>0</v>
      </c>
      <c r="J470" s="77">
        <v>52500</v>
      </c>
      <c r="K470" s="77">
        <v>9299.6203100000002</v>
      </c>
      <c r="L470" s="77">
        <v>0</v>
      </c>
      <c r="M470" s="77">
        <v>0</v>
      </c>
      <c r="N470" s="91">
        <v>368000</v>
      </c>
    </row>
    <row r="471" spans="1:14" ht="15" customHeight="1" x14ac:dyDescent="0.25">
      <c r="A471" s="70">
        <v>2019</v>
      </c>
      <c r="B471" s="24" t="s">
        <v>223</v>
      </c>
      <c r="C471" s="25">
        <v>1</v>
      </c>
      <c r="D471" s="25">
        <v>1</v>
      </c>
      <c r="E471" s="25">
        <v>0</v>
      </c>
      <c r="F471" s="24" t="s">
        <v>14</v>
      </c>
      <c r="G471" s="24" t="s">
        <v>14</v>
      </c>
      <c r="H471" s="24" t="s">
        <v>63</v>
      </c>
      <c r="I471" s="77">
        <v>9999.9063399999995</v>
      </c>
      <c r="J471" s="77">
        <v>0</v>
      </c>
      <c r="K471" s="77">
        <v>0</v>
      </c>
      <c r="L471" s="77">
        <v>0</v>
      </c>
      <c r="M471" s="77">
        <v>1.8189894035458565E-12</v>
      </c>
      <c r="N471" s="91">
        <v>33499.906340000001</v>
      </c>
    </row>
    <row r="472" spans="1:14" ht="15" customHeight="1" x14ac:dyDescent="0.25">
      <c r="A472" s="70">
        <v>2019</v>
      </c>
      <c r="B472" s="24" t="s">
        <v>223</v>
      </c>
      <c r="C472" s="25">
        <v>1</v>
      </c>
      <c r="D472" s="25">
        <v>1</v>
      </c>
      <c r="E472" s="25">
        <v>0</v>
      </c>
      <c r="F472" s="24" t="s">
        <v>14</v>
      </c>
      <c r="G472" s="24" t="s">
        <v>14</v>
      </c>
      <c r="H472" s="24" t="s">
        <v>50</v>
      </c>
      <c r="I472" s="77">
        <v>0</v>
      </c>
      <c r="J472" s="77">
        <v>0</v>
      </c>
      <c r="K472" s="77">
        <v>15</v>
      </c>
      <c r="L472" s="77">
        <v>0</v>
      </c>
      <c r="M472" s="77">
        <v>0</v>
      </c>
      <c r="N472" s="91">
        <v>92856.506129999994</v>
      </c>
    </row>
    <row r="473" spans="1:14" ht="15" customHeight="1" x14ac:dyDescent="0.25">
      <c r="A473" s="70">
        <v>2019</v>
      </c>
      <c r="B473" s="24" t="s">
        <v>223</v>
      </c>
      <c r="C473" s="25">
        <v>1</v>
      </c>
      <c r="D473" s="25">
        <v>1</v>
      </c>
      <c r="E473" s="25">
        <v>1</v>
      </c>
      <c r="F473" s="24" t="s">
        <v>87</v>
      </c>
      <c r="G473" s="24" t="s">
        <v>87</v>
      </c>
      <c r="H473" s="24" t="s">
        <v>71</v>
      </c>
      <c r="I473" s="77">
        <v>26623.35986</v>
      </c>
      <c r="J473" s="77">
        <v>6464.3967499999999</v>
      </c>
      <c r="K473" s="77">
        <v>9138.3055400000012</v>
      </c>
      <c r="L473" s="77">
        <v>0</v>
      </c>
      <c r="M473" s="77">
        <v>-14125.096239999973</v>
      </c>
      <c r="N473" s="91">
        <v>6290384.8397899996</v>
      </c>
    </row>
    <row r="474" spans="1:14" ht="15" customHeight="1" x14ac:dyDescent="0.25">
      <c r="A474" s="70">
        <v>2019</v>
      </c>
      <c r="B474" s="24" t="s">
        <v>223</v>
      </c>
      <c r="C474" s="25">
        <v>1</v>
      </c>
      <c r="D474" s="25">
        <v>1</v>
      </c>
      <c r="E474" s="25">
        <v>0</v>
      </c>
      <c r="F474" s="24" t="s">
        <v>87</v>
      </c>
      <c r="G474" s="24" t="s">
        <v>87</v>
      </c>
      <c r="H474" s="24" t="s">
        <v>48</v>
      </c>
      <c r="I474" s="77">
        <v>0</v>
      </c>
      <c r="J474" s="77">
        <v>0</v>
      </c>
      <c r="K474" s="77">
        <v>0</v>
      </c>
      <c r="L474" s="77">
        <v>0</v>
      </c>
      <c r="M474" s="77">
        <v>0</v>
      </c>
      <c r="N474" s="91">
        <v>104406.31956</v>
      </c>
    </row>
    <row r="475" spans="1:14" ht="15" customHeight="1" x14ac:dyDescent="0.25">
      <c r="A475" s="70">
        <v>2019</v>
      </c>
      <c r="B475" s="24" t="s">
        <v>223</v>
      </c>
      <c r="C475" s="25">
        <v>1</v>
      </c>
      <c r="D475" s="25">
        <v>1</v>
      </c>
      <c r="E475" s="25">
        <v>0</v>
      </c>
      <c r="F475" s="24" t="s">
        <v>87</v>
      </c>
      <c r="G475" s="24" t="s">
        <v>87</v>
      </c>
      <c r="H475" s="24" t="s">
        <v>9</v>
      </c>
      <c r="I475" s="77">
        <v>0</v>
      </c>
      <c r="J475" s="77">
        <v>0</v>
      </c>
      <c r="K475" s="77">
        <v>0</v>
      </c>
      <c r="L475" s="77">
        <v>0</v>
      </c>
      <c r="M475" s="77">
        <v>0</v>
      </c>
      <c r="N475" s="91">
        <v>0</v>
      </c>
    </row>
    <row r="476" spans="1:14" ht="15" customHeight="1" x14ac:dyDescent="0.25">
      <c r="A476" s="70">
        <v>2019</v>
      </c>
      <c r="B476" s="24" t="s">
        <v>223</v>
      </c>
      <c r="C476" s="25">
        <v>1</v>
      </c>
      <c r="D476" s="25">
        <v>0</v>
      </c>
      <c r="E476" s="25">
        <v>0</v>
      </c>
      <c r="F476" s="24" t="s">
        <v>87</v>
      </c>
      <c r="G476" s="24" t="s">
        <v>87</v>
      </c>
      <c r="H476" s="24" t="s">
        <v>17</v>
      </c>
      <c r="I476" s="77">
        <v>0</v>
      </c>
      <c r="J476" s="77">
        <v>0</v>
      </c>
      <c r="K476" s="77">
        <v>0</v>
      </c>
      <c r="L476" s="77">
        <v>0</v>
      </c>
      <c r="M476" s="77">
        <v>0</v>
      </c>
      <c r="N476" s="91">
        <v>0</v>
      </c>
    </row>
    <row r="477" spans="1:14" ht="15" customHeight="1" x14ac:dyDescent="0.25">
      <c r="A477" s="70">
        <v>2019</v>
      </c>
      <c r="B477" s="24" t="s">
        <v>223</v>
      </c>
      <c r="C477" s="25">
        <v>1</v>
      </c>
      <c r="D477" s="25">
        <v>1</v>
      </c>
      <c r="E477" s="25">
        <v>1</v>
      </c>
      <c r="F477" s="24" t="s">
        <v>87</v>
      </c>
      <c r="G477" s="24" t="s">
        <v>87</v>
      </c>
      <c r="H477" s="24" t="s">
        <v>16</v>
      </c>
      <c r="I477" s="77">
        <v>0</v>
      </c>
      <c r="J477" s="77">
        <v>0</v>
      </c>
      <c r="K477" s="77">
        <v>0</v>
      </c>
      <c r="L477" s="77">
        <v>0</v>
      </c>
      <c r="M477" s="77">
        <v>-8.4753699999998844</v>
      </c>
      <c r="N477" s="91">
        <v>1868.6931300000001</v>
      </c>
    </row>
    <row r="478" spans="1:14" ht="15" customHeight="1" x14ac:dyDescent="0.25">
      <c r="A478" s="70">
        <v>2019</v>
      </c>
      <c r="B478" s="24" t="s">
        <v>223</v>
      </c>
      <c r="C478" s="25">
        <v>1</v>
      </c>
      <c r="D478" s="25">
        <v>1</v>
      </c>
      <c r="E478" s="25">
        <v>0</v>
      </c>
      <c r="F478" s="24" t="s">
        <v>87</v>
      </c>
      <c r="G478" s="24" t="s">
        <v>87</v>
      </c>
      <c r="H478" s="24" t="s">
        <v>18</v>
      </c>
      <c r="I478" s="77">
        <v>0</v>
      </c>
      <c r="J478" s="77">
        <v>0</v>
      </c>
      <c r="K478" s="77">
        <v>0</v>
      </c>
      <c r="L478" s="77">
        <v>0</v>
      </c>
      <c r="M478" s="77">
        <v>0</v>
      </c>
      <c r="N478" s="91">
        <v>0</v>
      </c>
    </row>
    <row r="479" spans="1:14" ht="15" customHeight="1" x14ac:dyDescent="0.25">
      <c r="A479" s="70">
        <v>2019</v>
      </c>
      <c r="B479" s="24" t="s">
        <v>223</v>
      </c>
      <c r="C479" s="25">
        <v>1</v>
      </c>
      <c r="D479" s="25">
        <v>1</v>
      </c>
      <c r="E479" s="25">
        <v>0</v>
      </c>
      <c r="F479" s="24" t="s">
        <v>87</v>
      </c>
      <c r="G479" s="24" t="s">
        <v>87</v>
      </c>
      <c r="H479" s="24" t="s">
        <v>19</v>
      </c>
      <c r="I479" s="77">
        <v>0</v>
      </c>
      <c r="J479" s="77">
        <v>0</v>
      </c>
      <c r="K479" s="77">
        <v>0</v>
      </c>
      <c r="L479" s="77">
        <v>0</v>
      </c>
      <c r="M479" s="77">
        <v>-2.6779600000000983</v>
      </c>
      <c r="N479" s="91">
        <v>590.44985999999994</v>
      </c>
    </row>
    <row r="480" spans="1:14" ht="15" customHeight="1" x14ac:dyDescent="0.25">
      <c r="A480" s="70">
        <v>2019</v>
      </c>
      <c r="B480" s="24" t="s">
        <v>223</v>
      </c>
      <c r="C480" s="25">
        <v>1</v>
      </c>
      <c r="D480" s="25">
        <v>1</v>
      </c>
      <c r="E480" s="25">
        <v>0</v>
      </c>
      <c r="F480" s="24" t="s">
        <v>87</v>
      </c>
      <c r="G480" s="24" t="s">
        <v>87</v>
      </c>
      <c r="H480" s="24" t="s">
        <v>72</v>
      </c>
      <c r="I480" s="77">
        <v>0</v>
      </c>
      <c r="J480" s="77">
        <v>0</v>
      </c>
      <c r="K480" s="77">
        <v>0</v>
      </c>
      <c r="L480" s="77">
        <v>0</v>
      </c>
      <c r="M480" s="77">
        <v>-73.436480000003939</v>
      </c>
      <c r="N480" s="91">
        <v>105191.65316</v>
      </c>
    </row>
    <row r="481" spans="1:14" ht="15" customHeight="1" x14ac:dyDescent="0.25">
      <c r="A481" s="70">
        <v>2019</v>
      </c>
      <c r="B481" s="24" t="s">
        <v>223</v>
      </c>
      <c r="C481" s="25">
        <v>1</v>
      </c>
      <c r="D481" s="25">
        <v>1</v>
      </c>
      <c r="E481" s="25">
        <v>0</v>
      </c>
      <c r="F481" s="24" t="s">
        <v>87</v>
      </c>
      <c r="G481" s="24" t="s">
        <v>87</v>
      </c>
      <c r="H481" s="24" t="s">
        <v>20</v>
      </c>
      <c r="I481" s="77">
        <v>0</v>
      </c>
      <c r="J481" s="77">
        <v>0</v>
      </c>
      <c r="K481" s="77">
        <v>0</v>
      </c>
      <c r="L481" s="77">
        <v>0</v>
      </c>
      <c r="M481" s="77">
        <v>0</v>
      </c>
      <c r="N481" s="91">
        <v>21865.82358</v>
      </c>
    </row>
    <row r="482" spans="1:14" ht="15" customHeight="1" x14ac:dyDescent="0.25">
      <c r="A482" s="70">
        <v>2019</v>
      </c>
      <c r="B482" s="24" t="s">
        <v>223</v>
      </c>
      <c r="C482" s="25">
        <v>1</v>
      </c>
      <c r="D482" s="25">
        <v>1</v>
      </c>
      <c r="E482" s="25">
        <v>0</v>
      </c>
      <c r="F482" s="24" t="s">
        <v>87</v>
      </c>
      <c r="G482" s="24" t="s">
        <v>87</v>
      </c>
      <c r="H482" s="24" t="s">
        <v>21</v>
      </c>
      <c r="I482" s="77">
        <v>0</v>
      </c>
      <c r="J482" s="77">
        <v>0</v>
      </c>
      <c r="K482" s="77">
        <v>1.42</v>
      </c>
      <c r="L482" s="77">
        <v>0</v>
      </c>
      <c r="M482" s="77">
        <v>-1618.32647</v>
      </c>
      <c r="N482" s="91">
        <v>67969.711580000003</v>
      </c>
    </row>
    <row r="483" spans="1:14" ht="15" customHeight="1" x14ac:dyDescent="0.25">
      <c r="A483" s="70">
        <v>2019</v>
      </c>
      <c r="B483" s="24" t="s">
        <v>223</v>
      </c>
      <c r="C483" s="25">
        <v>1</v>
      </c>
      <c r="D483" s="25">
        <v>1</v>
      </c>
      <c r="E483" s="25">
        <v>0</v>
      </c>
      <c r="F483" s="24" t="s">
        <v>87</v>
      </c>
      <c r="G483" s="24" t="s">
        <v>87</v>
      </c>
      <c r="H483" s="24" t="s">
        <v>10</v>
      </c>
      <c r="I483" s="77">
        <v>0</v>
      </c>
      <c r="J483" s="77">
        <v>0</v>
      </c>
      <c r="K483" s="77">
        <v>0</v>
      </c>
      <c r="L483" s="77">
        <v>0</v>
      </c>
      <c r="M483" s="77">
        <v>0</v>
      </c>
      <c r="N483" s="91">
        <v>24009.582190000001</v>
      </c>
    </row>
    <row r="484" spans="1:14" ht="15" customHeight="1" x14ac:dyDescent="0.25">
      <c r="A484" s="70">
        <v>2019</v>
      </c>
      <c r="B484" s="24" t="s">
        <v>223</v>
      </c>
      <c r="C484" s="25">
        <v>1</v>
      </c>
      <c r="D484" s="25">
        <v>1</v>
      </c>
      <c r="E484" s="25">
        <v>0</v>
      </c>
      <c r="F484" s="24" t="s">
        <v>87</v>
      </c>
      <c r="G484" s="24" t="s">
        <v>87</v>
      </c>
      <c r="H484" s="24" t="s">
        <v>31</v>
      </c>
      <c r="I484" s="77">
        <v>0</v>
      </c>
      <c r="J484" s="77">
        <v>0</v>
      </c>
      <c r="K484" s="77">
        <v>0</v>
      </c>
      <c r="L484" s="77">
        <v>0</v>
      </c>
      <c r="M484" s="77">
        <v>0</v>
      </c>
      <c r="N484" s="91">
        <v>44807.770920000003</v>
      </c>
    </row>
    <row r="485" spans="1:14" ht="15" customHeight="1" x14ac:dyDescent="0.25">
      <c r="A485" s="70">
        <v>2019</v>
      </c>
      <c r="B485" s="24" t="s">
        <v>223</v>
      </c>
      <c r="C485" s="25">
        <v>1</v>
      </c>
      <c r="D485" s="25">
        <v>1</v>
      </c>
      <c r="E485" s="25">
        <v>0</v>
      </c>
      <c r="F485" s="24" t="s">
        <v>87</v>
      </c>
      <c r="G485" s="24" t="s">
        <v>87</v>
      </c>
      <c r="H485" s="24" t="s">
        <v>51</v>
      </c>
      <c r="I485" s="77">
        <v>0</v>
      </c>
      <c r="J485" s="77">
        <v>0</v>
      </c>
      <c r="K485" s="77">
        <v>0</v>
      </c>
      <c r="L485" s="77">
        <v>0</v>
      </c>
      <c r="M485" s="77">
        <v>-10.605000000000018</v>
      </c>
      <c r="N485" s="91">
        <v>2338.2449999999999</v>
      </c>
    </row>
    <row r="486" spans="1:14" ht="15" customHeight="1" x14ac:dyDescent="0.25">
      <c r="A486" s="70">
        <v>2019</v>
      </c>
      <c r="B486" s="24" t="s">
        <v>223</v>
      </c>
      <c r="C486" s="25">
        <v>1</v>
      </c>
      <c r="D486" s="25">
        <v>1</v>
      </c>
      <c r="E486" s="25">
        <v>1</v>
      </c>
      <c r="F486" s="24" t="s">
        <v>219</v>
      </c>
      <c r="G486" s="24" t="s">
        <v>2</v>
      </c>
      <c r="H486" s="24" t="s">
        <v>71</v>
      </c>
      <c r="I486" s="77">
        <v>0</v>
      </c>
      <c r="J486" s="77">
        <v>0</v>
      </c>
      <c r="K486" s="77">
        <v>0</v>
      </c>
      <c r="L486" s="77">
        <v>0</v>
      </c>
      <c r="M486" s="77">
        <v>0</v>
      </c>
      <c r="N486" s="91">
        <v>1533.10079</v>
      </c>
    </row>
    <row r="487" spans="1:14" ht="15" customHeight="1" x14ac:dyDescent="0.25">
      <c r="A487" s="70">
        <v>2019</v>
      </c>
      <c r="B487" s="24" t="s">
        <v>223</v>
      </c>
      <c r="C487" s="25">
        <v>1</v>
      </c>
      <c r="D487" s="25">
        <v>1</v>
      </c>
      <c r="E487" s="25">
        <v>1</v>
      </c>
      <c r="F487" s="24" t="s">
        <v>219</v>
      </c>
      <c r="G487" s="24" t="s">
        <v>8</v>
      </c>
      <c r="H487" s="24" t="s">
        <v>71</v>
      </c>
      <c r="I487" s="77">
        <v>0</v>
      </c>
      <c r="J487" s="77">
        <v>1481.88075</v>
      </c>
      <c r="K487" s="77">
        <v>317.64075000000003</v>
      </c>
      <c r="L487" s="77">
        <v>0</v>
      </c>
      <c r="M487" s="77">
        <v>-154.93779000000018</v>
      </c>
      <c r="N487" s="91">
        <v>38491.61161</v>
      </c>
    </row>
    <row r="488" spans="1:14" ht="15" customHeight="1" x14ac:dyDescent="0.25">
      <c r="A488" s="70">
        <v>2019</v>
      </c>
      <c r="B488" s="24" t="s">
        <v>223</v>
      </c>
      <c r="C488" s="25">
        <v>1</v>
      </c>
      <c r="D488" s="25">
        <v>1</v>
      </c>
      <c r="E488" s="25">
        <v>1</v>
      </c>
      <c r="F488" s="24" t="s">
        <v>219</v>
      </c>
      <c r="G488" s="24" t="s">
        <v>7</v>
      </c>
      <c r="H488" s="24" t="s">
        <v>71</v>
      </c>
      <c r="I488" s="77">
        <v>0</v>
      </c>
      <c r="J488" s="77">
        <v>0</v>
      </c>
      <c r="K488" s="77">
        <v>0</v>
      </c>
      <c r="L488" s="77">
        <v>0</v>
      </c>
      <c r="M488" s="77">
        <v>0</v>
      </c>
      <c r="N488" s="91">
        <v>368800</v>
      </c>
    </row>
    <row r="489" spans="1:14" ht="15" customHeight="1" x14ac:dyDescent="0.25">
      <c r="A489" s="70">
        <v>2019</v>
      </c>
      <c r="B489" s="24" t="s">
        <v>223</v>
      </c>
      <c r="C489" s="25">
        <v>1</v>
      </c>
      <c r="D489" s="25">
        <v>1</v>
      </c>
      <c r="E489" s="25">
        <v>1</v>
      </c>
      <c r="F489" s="24" t="s">
        <v>219</v>
      </c>
      <c r="G489" s="24" t="s">
        <v>65</v>
      </c>
      <c r="H489" s="24" t="s">
        <v>71</v>
      </c>
      <c r="I489" s="77">
        <v>0</v>
      </c>
      <c r="J489" s="77">
        <v>0</v>
      </c>
      <c r="K489" s="77">
        <v>0</v>
      </c>
      <c r="L489" s="77">
        <v>0</v>
      </c>
      <c r="M489" s="77">
        <v>-2494.10699999996</v>
      </c>
      <c r="N489" s="91">
        <v>646814.47600000002</v>
      </c>
    </row>
    <row r="490" spans="1:14" ht="15" customHeight="1" x14ac:dyDescent="0.25">
      <c r="A490" s="70">
        <v>2019</v>
      </c>
      <c r="B490" s="24" t="s">
        <v>223</v>
      </c>
      <c r="C490" s="25">
        <v>1</v>
      </c>
      <c r="D490" s="25">
        <v>1</v>
      </c>
      <c r="E490" s="25">
        <v>1</v>
      </c>
      <c r="F490" s="24" t="s">
        <v>221</v>
      </c>
      <c r="G490" s="24" t="s">
        <v>22</v>
      </c>
      <c r="H490" s="24" t="s">
        <v>71</v>
      </c>
      <c r="I490" s="77">
        <v>0</v>
      </c>
      <c r="J490" s="77">
        <v>0</v>
      </c>
      <c r="K490" s="77">
        <v>0</v>
      </c>
      <c r="L490" s="77">
        <v>0</v>
      </c>
      <c r="M490" s="77">
        <v>0</v>
      </c>
      <c r="N490" s="91">
        <v>0</v>
      </c>
    </row>
    <row r="491" spans="1:14" ht="15" customHeight="1" x14ac:dyDescent="0.25">
      <c r="A491" s="70">
        <v>2019</v>
      </c>
      <c r="B491" s="24" t="s">
        <v>223</v>
      </c>
      <c r="C491" s="25">
        <v>1</v>
      </c>
      <c r="D491" s="25">
        <v>1</v>
      </c>
      <c r="E491" s="25">
        <v>1</v>
      </c>
      <c r="F491" s="24" t="s">
        <v>221</v>
      </c>
      <c r="G491" s="24" t="s">
        <v>73</v>
      </c>
      <c r="H491" s="24" t="s">
        <v>71</v>
      </c>
      <c r="I491" s="77">
        <v>0</v>
      </c>
      <c r="J491" s="77">
        <v>0</v>
      </c>
      <c r="K491" s="77">
        <v>15</v>
      </c>
      <c r="L491" s="77">
        <v>0</v>
      </c>
      <c r="M491" s="77">
        <v>0</v>
      </c>
      <c r="N491" s="91">
        <v>12343</v>
      </c>
    </row>
    <row r="492" spans="1:14" ht="15" customHeight="1" x14ac:dyDescent="0.25">
      <c r="A492" s="70">
        <v>2019</v>
      </c>
      <c r="B492" s="24" t="s">
        <v>223</v>
      </c>
      <c r="C492" s="25">
        <v>1</v>
      </c>
      <c r="D492" s="25">
        <v>1</v>
      </c>
      <c r="E492" s="25">
        <v>1</v>
      </c>
      <c r="F492" s="24" t="s">
        <v>221</v>
      </c>
      <c r="G492" s="24" t="s">
        <v>75</v>
      </c>
      <c r="H492" s="24" t="s">
        <v>71</v>
      </c>
      <c r="I492" s="77">
        <v>0</v>
      </c>
      <c r="J492" s="77">
        <v>0</v>
      </c>
      <c r="K492" s="77">
        <v>1254.575</v>
      </c>
      <c r="L492" s="77">
        <v>0</v>
      </c>
      <c r="M492" s="77">
        <v>0</v>
      </c>
      <c r="N492" s="91">
        <v>50183</v>
      </c>
    </row>
    <row r="493" spans="1:14" ht="15" customHeight="1" x14ac:dyDescent="0.25">
      <c r="A493" s="70">
        <v>2019</v>
      </c>
      <c r="B493" s="24" t="s">
        <v>223</v>
      </c>
      <c r="C493" s="25">
        <v>1</v>
      </c>
      <c r="D493" s="25">
        <v>1</v>
      </c>
      <c r="E493" s="25">
        <v>1</v>
      </c>
      <c r="F493" s="24" t="s">
        <v>221</v>
      </c>
      <c r="G493" s="24" t="s">
        <v>86</v>
      </c>
      <c r="H493" s="24" t="s">
        <v>71</v>
      </c>
      <c r="I493" s="77">
        <v>0</v>
      </c>
      <c r="J493" s="77">
        <v>0</v>
      </c>
      <c r="K493" s="77">
        <v>0</v>
      </c>
      <c r="L493" s="77">
        <v>0</v>
      </c>
      <c r="M493" s="77">
        <v>0</v>
      </c>
      <c r="N493" s="91">
        <v>0</v>
      </c>
    </row>
    <row r="494" spans="1:14" ht="15" customHeight="1" x14ac:dyDescent="0.25">
      <c r="A494" s="70">
        <v>2019</v>
      </c>
      <c r="B494" s="24" t="s">
        <v>223</v>
      </c>
      <c r="C494" s="25">
        <v>1</v>
      </c>
      <c r="D494" s="25">
        <v>1</v>
      </c>
      <c r="E494" s="25">
        <v>1</v>
      </c>
      <c r="F494" s="24" t="s">
        <v>219</v>
      </c>
      <c r="G494" s="24" t="s">
        <v>5</v>
      </c>
      <c r="H494" s="24" t="s">
        <v>71</v>
      </c>
      <c r="I494" s="77">
        <v>551988.82524999999</v>
      </c>
      <c r="J494" s="77">
        <v>6083.7295999999997</v>
      </c>
      <c r="K494" s="77">
        <v>21318.827140000001</v>
      </c>
      <c r="L494" s="77">
        <v>208.30049</v>
      </c>
      <c r="M494" s="77">
        <v>-2.56019000006836</v>
      </c>
      <c r="N494" s="91">
        <v>5284563.1358000003</v>
      </c>
    </row>
    <row r="495" spans="1:14" ht="15" customHeight="1" x14ac:dyDescent="0.25">
      <c r="A495" s="70">
        <v>2019</v>
      </c>
      <c r="B495" s="24" t="s">
        <v>223</v>
      </c>
      <c r="C495" s="25">
        <v>1</v>
      </c>
      <c r="D495" s="25">
        <v>1</v>
      </c>
      <c r="E495" s="25">
        <v>0</v>
      </c>
      <c r="F495" s="24" t="s">
        <v>219</v>
      </c>
      <c r="G495" s="24" t="s">
        <v>5</v>
      </c>
      <c r="H495" s="24" t="s">
        <v>9</v>
      </c>
      <c r="I495" s="77">
        <v>0</v>
      </c>
      <c r="J495" s="77">
        <v>0</v>
      </c>
      <c r="K495" s="77">
        <v>0</v>
      </c>
      <c r="L495" s="77">
        <v>0</v>
      </c>
      <c r="M495" s="77">
        <v>0</v>
      </c>
      <c r="N495" s="91">
        <v>23582.15353</v>
      </c>
    </row>
    <row r="496" spans="1:14" ht="15" customHeight="1" x14ac:dyDescent="0.25">
      <c r="A496" s="70">
        <v>2019</v>
      </c>
      <c r="B496" s="24" t="s">
        <v>223</v>
      </c>
      <c r="C496" s="25">
        <v>1</v>
      </c>
      <c r="D496" s="25">
        <v>0</v>
      </c>
      <c r="E496" s="25">
        <v>0</v>
      </c>
      <c r="F496" s="24" t="s">
        <v>219</v>
      </c>
      <c r="G496" s="24" t="s">
        <v>5</v>
      </c>
      <c r="H496" s="24" t="s">
        <v>23</v>
      </c>
      <c r="I496" s="77">
        <v>0</v>
      </c>
      <c r="J496" s="77">
        <v>0</v>
      </c>
      <c r="K496" s="77">
        <v>0</v>
      </c>
      <c r="L496" s="77">
        <v>0</v>
      </c>
      <c r="M496" s="77">
        <v>-1.6000000005078618E-4</v>
      </c>
      <c r="N496" s="91">
        <v>983.12721999999997</v>
      </c>
    </row>
    <row r="497" spans="1:14" ht="15" customHeight="1" x14ac:dyDescent="0.25">
      <c r="A497" s="70">
        <v>2019</v>
      </c>
      <c r="B497" s="24" t="s">
        <v>223</v>
      </c>
      <c r="C497" s="25">
        <v>1</v>
      </c>
      <c r="D497" s="25">
        <v>0</v>
      </c>
      <c r="E497" s="25">
        <v>0</v>
      </c>
      <c r="F497" s="24" t="s">
        <v>219</v>
      </c>
      <c r="G497" s="24" t="s">
        <v>5</v>
      </c>
      <c r="H497" s="24" t="s">
        <v>24</v>
      </c>
      <c r="I497" s="77">
        <v>0</v>
      </c>
      <c r="J497" s="77">
        <v>0</v>
      </c>
      <c r="K497" s="77">
        <v>0</v>
      </c>
      <c r="L497" s="77">
        <v>0</v>
      </c>
      <c r="M497" s="77">
        <v>0</v>
      </c>
      <c r="N497" s="91">
        <v>0</v>
      </c>
    </row>
    <row r="498" spans="1:14" ht="15" customHeight="1" x14ac:dyDescent="0.25">
      <c r="A498" s="70">
        <v>2019</v>
      </c>
      <c r="B498" s="24" t="s">
        <v>223</v>
      </c>
      <c r="C498" s="25">
        <v>1</v>
      </c>
      <c r="D498" s="25">
        <v>0</v>
      </c>
      <c r="E498" s="25">
        <v>0</v>
      </c>
      <c r="F498" s="24" t="s">
        <v>219</v>
      </c>
      <c r="G498" s="24" t="s">
        <v>5</v>
      </c>
      <c r="H498" s="24" t="s">
        <v>25</v>
      </c>
      <c r="I498" s="77">
        <v>0</v>
      </c>
      <c r="J498" s="77">
        <v>0</v>
      </c>
      <c r="K498" s="77">
        <v>0</v>
      </c>
      <c r="L498" s="77">
        <v>0</v>
      </c>
      <c r="M498" s="77">
        <v>0</v>
      </c>
      <c r="N498" s="91">
        <v>0</v>
      </c>
    </row>
    <row r="499" spans="1:14" ht="15" customHeight="1" x14ac:dyDescent="0.25">
      <c r="A499" s="70">
        <v>2019</v>
      </c>
      <c r="B499" s="24" t="s">
        <v>223</v>
      </c>
      <c r="C499" s="25">
        <v>1</v>
      </c>
      <c r="D499" s="25">
        <v>1</v>
      </c>
      <c r="E499" s="25">
        <v>0</v>
      </c>
      <c r="F499" s="24" t="s">
        <v>219</v>
      </c>
      <c r="G499" s="24" t="s">
        <v>5</v>
      </c>
      <c r="H499" s="24" t="s">
        <v>31</v>
      </c>
      <c r="I499" s="77">
        <v>0</v>
      </c>
      <c r="J499" s="77">
        <v>526.31578999999999</v>
      </c>
      <c r="K499" s="77">
        <v>52.929780000000001</v>
      </c>
      <c r="L499" s="77">
        <v>31.475989999999999</v>
      </c>
      <c r="M499" s="77">
        <v>-7.8443918027915061E-12</v>
      </c>
      <c r="N499" s="91">
        <v>78706.988259999998</v>
      </c>
    </row>
    <row r="500" spans="1:14" ht="15" customHeight="1" x14ac:dyDescent="0.25">
      <c r="A500" s="70">
        <v>2019</v>
      </c>
      <c r="B500" s="24" t="s">
        <v>223</v>
      </c>
      <c r="C500" s="25">
        <v>1</v>
      </c>
      <c r="D500" s="25">
        <v>1</v>
      </c>
      <c r="E500" s="25">
        <v>0</v>
      </c>
      <c r="F500" s="24" t="s">
        <v>219</v>
      </c>
      <c r="G500" s="24" t="s">
        <v>5</v>
      </c>
      <c r="H500" s="24" t="s">
        <v>26</v>
      </c>
      <c r="I500" s="77">
        <v>0</v>
      </c>
      <c r="J500" s="77">
        <v>0</v>
      </c>
      <c r="K500" s="77">
        <v>0</v>
      </c>
      <c r="L500" s="77">
        <v>0</v>
      </c>
      <c r="M500" s="77">
        <v>1.0000003385357559E-5</v>
      </c>
      <c r="N500" s="91">
        <v>43735.319170000002</v>
      </c>
    </row>
    <row r="501" spans="1:14" ht="15" customHeight="1" x14ac:dyDescent="0.25">
      <c r="A501" s="70">
        <v>2019</v>
      </c>
      <c r="B501" s="24" t="s">
        <v>223</v>
      </c>
      <c r="C501" s="25">
        <v>1</v>
      </c>
      <c r="D501" s="25">
        <v>1</v>
      </c>
      <c r="E501" s="25">
        <v>0</v>
      </c>
      <c r="F501" s="24" t="s">
        <v>219</v>
      </c>
      <c r="G501" s="24" t="s">
        <v>5</v>
      </c>
      <c r="H501" s="24" t="s">
        <v>72</v>
      </c>
      <c r="I501" s="77">
        <v>0</v>
      </c>
      <c r="J501" s="77">
        <v>0</v>
      </c>
      <c r="K501" s="77">
        <v>0</v>
      </c>
      <c r="L501" s="77">
        <v>0</v>
      </c>
      <c r="M501" s="77">
        <v>0</v>
      </c>
      <c r="N501" s="91">
        <v>1434.8562400000001</v>
      </c>
    </row>
    <row r="502" spans="1:14" ht="15" customHeight="1" x14ac:dyDescent="0.25">
      <c r="A502" s="70">
        <v>2019</v>
      </c>
      <c r="B502" s="24" t="s">
        <v>223</v>
      </c>
      <c r="C502" s="25">
        <v>1</v>
      </c>
      <c r="D502" s="25">
        <v>1</v>
      </c>
      <c r="E502" s="25">
        <v>1</v>
      </c>
      <c r="F502" s="24" t="s">
        <v>219</v>
      </c>
      <c r="G502" s="24" t="s">
        <v>5</v>
      </c>
      <c r="H502" s="24" t="s">
        <v>27</v>
      </c>
      <c r="I502" s="77">
        <v>0</v>
      </c>
      <c r="J502" s="77">
        <v>0</v>
      </c>
      <c r="K502" s="77">
        <v>0</v>
      </c>
      <c r="L502" s="77">
        <v>0</v>
      </c>
      <c r="M502" s="77">
        <v>-1.0000000000000026E-5</v>
      </c>
      <c r="N502" s="91">
        <v>3.65E-3</v>
      </c>
    </row>
    <row r="503" spans="1:14" ht="15" customHeight="1" x14ac:dyDescent="0.25">
      <c r="A503" s="70">
        <v>2019</v>
      </c>
      <c r="B503" s="24" t="s">
        <v>223</v>
      </c>
      <c r="C503" s="25">
        <v>1</v>
      </c>
      <c r="D503" s="25">
        <v>1</v>
      </c>
      <c r="E503" s="25">
        <v>1</v>
      </c>
      <c r="F503" s="24" t="s">
        <v>219</v>
      </c>
      <c r="G503" s="24" t="s">
        <v>5</v>
      </c>
      <c r="H503" s="24" t="s">
        <v>28</v>
      </c>
      <c r="I503" s="77">
        <v>0</v>
      </c>
      <c r="J503" s="77">
        <v>0</v>
      </c>
      <c r="K503" s="77">
        <v>0</v>
      </c>
      <c r="L503" s="77">
        <v>0</v>
      </c>
      <c r="M503" s="77">
        <v>0</v>
      </c>
      <c r="N503" s="91">
        <v>4319.0164400000003</v>
      </c>
    </row>
    <row r="504" spans="1:14" ht="15" customHeight="1" x14ac:dyDescent="0.25">
      <c r="A504" s="70">
        <v>2019</v>
      </c>
      <c r="B504" s="24" t="s">
        <v>223</v>
      </c>
      <c r="C504" s="25">
        <v>1</v>
      </c>
      <c r="D504" s="25">
        <v>1</v>
      </c>
      <c r="E504" s="25">
        <v>0</v>
      </c>
      <c r="F504" s="24" t="s">
        <v>219</v>
      </c>
      <c r="G504" s="24" t="s">
        <v>5</v>
      </c>
      <c r="H504" s="24" t="s">
        <v>29</v>
      </c>
      <c r="I504" s="77">
        <v>0</v>
      </c>
      <c r="J504" s="77">
        <v>0</v>
      </c>
      <c r="K504" s="77">
        <v>0</v>
      </c>
      <c r="L504" s="77">
        <v>0</v>
      </c>
      <c r="M504" s="77">
        <v>0</v>
      </c>
      <c r="N504" s="91">
        <v>3600.49235</v>
      </c>
    </row>
    <row r="505" spans="1:14" ht="15" customHeight="1" x14ac:dyDescent="0.25">
      <c r="A505" s="70">
        <v>2019</v>
      </c>
      <c r="B505" s="24" t="s">
        <v>223</v>
      </c>
      <c r="C505" s="25">
        <v>1</v>
      </c>
      <c r="D505" s="25">
        <v>1</v>
      </c>
      <c r="E505" s="25">
        <v>0</v>
      </c>
      <c r="F505" s="24" t="s">
        <v>219</v>
      </c>
      <c r="G505" s="24" t="s">
        <v>5</v>
      </c>
      <c r="H505" s="24" t="s">
        <v>33</v>
      </c>
      <c r="I505" s="77">
        <v>0</v>
      </c>
      <c r="J505" s="77">
        <v>0</v>
      </c>
      <c r="K505" s="77">
        <v>0</v>
      </c>
      <c r="L505" s="77">
        <v>0</v>
      </c>
      <c r="M505" s="77">
        <v>0</v>
      </c>
      <c r="N505" s="91">
        <v>14500</v>
      </c>
    </row>
    <row r="506" spans="1:14" ht="15" customHeight="1" x14ac:dyDescent="0.25">
      <c r="A506" s="70">
        <v>2019</v>
      </c>
      <c r="B506" s="24" t="s">
        <v>223</v>
      </c>
      <c r="C506" s="25">
        <v>1</v>
      </c>
      <c r="D506" s="25">
        <v>1</v>
      </c>
      <c r="E506" s="25">
        <v>0</v>
      </c>
      <c r="F506" s="24" t="s">
        <v>219</v>
      </c>
      <c r="G506" s="24" t="s">
        <v>5</v>
      </c>
      <c r="H506" s="24" t="s">
        <v>13</v>
      </c>
      <c r="I506" s="77">
        <v>0</v>
      </c>
      <c r="J506" s="77">
        <v>0</v>
      </c>
      <c r="K506" s="77">
        <v>0</v>
      </c>
      <c r="L506" s="77">
        <v>0</v>
      </c>
      <c r="M506" s="77">
        <v>0</v>
      </c>
      <c r="N506" s="91">
        <v>29460.454750000001</v>
      </c>
    </row>
    <row r="507" spans="1:14" ht="15" customHeight="1" x14ac:dyDescent="0.25">
      <c r="A507" s="70">
        <v>2019</v>
      </c>
      <c r="B507" s="24" t="s">
        <v>223</v>
      </c>
      <c r="C507" s="25">
        <v>1</v>
      </c>
      <c r="D507" s="25">
        <v>1</v>
      </c>
      <c r="E507" s="25">
        <v>1</v>
      </c>
      <c r="F507" s="24" t="s">
        <v>219</v>
      </c>
      <c r="G507" s="24" t="s">
        <v>6</v>
      </c>
      <c r="H507" s="24" t="s">
        <v>71</v>
      </c>
      <c r="I507" s="77">
        <v>150000</v>
      </c>
      <c r="J507" s="77">
        <v>50396.689299999998</v>
      </c>
      <c r="K507" s="77">
        <v>21490.351490000001</v>
      </c>
      <c r="L507" s="77">
        <v>0</v>
      </c>
      <c r="M507" s="77">
        <v>-2.0372681319713593E-10</v>
      </c>
      <c r="N507" s="91">
        <v>2993104.9020199999</v>
      </c>
    </row>
    <row r="508" spans="1:14" ht="15" customHeight="1" x14ac:dyDescent="0.25">
      <c r="A508" s="70">
        <v>2019</v>
      </c>
      <c r="B508" s="24" t="s">
        <v>223</v>
      </c>
      <c r="C508" s="25">
        <v>1</v>
      </c>
      <c r="D508" s="25">
        <v>1</v>
      </c>
      <c r="E508" s="25">
        <v>0</v>
      </c>
      <c r="F508" s="24" t="s">
        <v>219</v>
      </c>
      <c r="G508" s="24" t="s">
        <v>6</v>
      </c>
      <c r="H508" s="24" t="s">
        <v>10</v>
      </c>
      <c r="I508" s="77">
        <v>0</v>
      </c>
      <c r="J508" s="77">
        <v>4239.375</v>
      </c>
      <c r="K508" s="77">
        <v>1166.8466699999999</v>
      </c>
      <c r="L508" s="77">
        <v>65.765219999999999</v>
      </c>
      <c r="M508" s="77">
        <v>0</v>
      </c>
      <c r="N508" s="91">
        <v>124551.38177000001</v>
      </c>
    </row>
    <row r="509" spans="1:14" ht="15" customHeight="1" x14ac:dyDescent="0.25">
      <c r="A509" s="70">
        <v>2019</v>
      </c>
      <c r="B509" s="24" t="s">
        <v>223</v>
      </c>
      <c r="C509" s="25">
        <v>1</v>
      </c>
      <c r="D509" s="25">
        <v>1</v>
      </c>
      <c r="E509" s="25">
        <v>0</v>
      </c>
      <c r="F509" s="24" t="s">
        <v>219</v>
      </c>
      <c r="G509" s="24" t="s">
        <v>6</v>
      </c>
      <c r="H509" s="24" t="s">
        <v>9</v>
      </c>
      <c r="I509" s="77">
        <v>0</v>
      </c>
      <c r="J509" s="77">
        <v>1300.6582800000001</v>
      </c>
      <c r="K509" s="77">
        <v>2377.5100200000002</v>
      </c>
      <c r="L509" s="77">
        <v>142.06441000000001</v>
      </c>
      <c r="M509" s="77">
        <v>-3.1832314562052488E-12</v>
      </c>
      <c r="N509" s="91">
        <v>206089.95167000001</v>
      </c>
    </row>
    <row r="510" spans="1:14" ht="15" customHeight="1" x14ac:dyDescent="0.25">
      <c r="A510" s="70">
        <v>2019</v>
      </c>
      <c r="B510" s="24" t="s">
        <v>223</v>
      </c>
      <c r="C510" s="25">
        <v>1</v>
      </c>
      <c r="D510" s="25">
        <v>1</v>
      </c>
      <c r="E510" s="25">
        <v>0</v>
      </c>
      <c r="F510" s="24" t="s">
        <v>219</v>
      </c>
      <c r="G510" s="24" t="s">
        <v>6</v>
      </c>
      <c r="H510" s="24" t="s">
        <v>30</v>
      </c>
      <c r="I510" s="77">
        <v>0</v>
      </c>
      <c r="J510" s="77">
        <v>0</v>
      </c>
      <c r="K510" s="77">
        <v>0</v>
      </c>
      <c r="L510" s="77">
        <v>0</v>
      </c>
      <c r="M510" s="77">
        <v>0</v>
      </c>
      <c r="N510" s="91">
        <v>0</v>
      </c>
    </row>
    <row r="511" spans="1:14" ht="15" customHeight="1" x14ac:dyDescent="0.25">
      <c r="A511" s="70">
        <v>2019</v>
      </c>
      <c r="B511" s="24" t="s">
        <v>223</v>
      </c>
      <c r="C511" s="25">
        <v>1</v>
      </c>
      <c r="D511" s="25">
        <v>1</v>
      </c>
      <c r="E511" s="25">
        <v>0</v>
      </c>
      <c r="F511" s="24" t="s">
        <v>219</v>
      </c>
      <c r="G511" s="24" t="s">
        <v>6</v>
      </c>
      <c r="H511" s="24" t="s">
        <v>29</v>
      </c>
      <c r="I511" s="77">
        <v>0</v>
      </c>
      <c r="J511" s="77">
        <v>0</v>
      </c>
      <c r="K511" s="77">
        <v>0</v>
      </c>
      <c r="L511" s="77">
        <v>0</v>
      </c>
      <c r="M511" s="77">
        <v>0</v>
      </c>
      <c r="N511" s="91">
        <v>56938.824330000003</v>
      </c>
    </row>
    <row r="512" spans="1:14" ht="15" customHeight="1" x14ac:dyDescent="0.25">
      <c r="A512" s="70">
        <v>2019</v>
      </c>
      <c r="B512" s="24" t="s">
        <v>223</v>
      </c>
      <c r="C512" s="25">
        <v>1</v>
      </c>
      <c r="D512" s="25">
        <v>1</v>
      </c>
      <c r="E512" s="25">
        <v>0</v>
      </c>
      <c r="F512" s="24" t="s">
        <v>219</v>
      </c>
      <c r="G512" s="24" t="s">
        <v>6</v>
      </c>
      <c r="H512" s="24" t="s">
        <v>72</v>
      </c>
      <c r="I512" s="77">
        <v>0</v>
      </c>
      <c r="J512" s="77">
        <v>0</v>
      </c>
      <c r="K512" s="77">
        <v>0</v>
      </c>
      <c r="L512" s="77">
        <v>0</v>
      </c>
      <c r="M512" s="77">
        <v>0</v>
      </c>
      <c r="N512" s="91">
        <v>0</v>
      </c>
    </row>
    <row r="513" spans="1:14" ht="15" customHeight="1" x14ac:dyDescent="0.25">
      <c r="A513" s="70">
        <v>2019</v>
      </c>
      <c r="B513" s="24" t="s">
        <v>223</v>
      </c>
      <c r="C513" s="25">
        <v>1</v>
      </c>
      <c r="D513" s="25">
        <v>1</v>
      </c>
      <c r="E513" s="25">
        <v>0</v>
      </c>
      <c r="F513" s="24" t="s">
        <v>219</v>
      </c>
      <c r="G513" s="24" t="s">
        <v>6</v>
      </c>
      <c r="H513" s="24" t="s">
        <v>31</v>
      </c>
      <c r="I513" s="77">
        <v>0</v>
      </c>
      <c r="J513" s="77">
        <v>0</v>
      </c>
      <c r="K513" s="77">
        <v>0</v>
      </c>
      <c r="L513" s="77">
        <v>0</v>
      </c>
      <c r="M513" s="77">
        <v>0</v>
      </c>
      <c r="N513" s="91">
        <v>0</v>
      </c>
    </row>
    <row r="514" spans="1:14" ht="15" customHeight="1" x14ac:dyDescent="0.25">
      <c r="A514" s="70">
        <v>2019</v>
      </c>
      <c r="B514" s="24" t="s">
        <v>223</v>
      </c>
      <c r="C514" s="25">
        <v>1</v>
      </c>
      <c r="D514" s="25">
        <v>0</v>
      </c>
      <c r="E514" s="25">
        <v>0</v>
      </c>
      <c r="F514" s="24" t="s">
        <v>219</v>
      </c>
      <c r="G514" s="24" t="s">
        <v>6</v>
      </c>
      <c r="H514" s="24" t="s">
        <v>23</v>
      </c>
      <c r="I514" s="77">
        <v>0</v>
      </c>
      <c r="J514" s="77">
        <v>0</v>
      </c>
      <c r="K514" s="77">
        <v>0</v>
      </c>
      <c r="L514" s="77">
        <v>0</v>
      </c>
      <c r="M514" s="77">
        <v>0</v>
      </c>
      <c r="N514" s="91">
        <v>0</v>
      </c>
    </row>
    <row r="515" spans="1:14" ht="15" customHeight="1" x14ac:dyDescent="0.25">
      <c r="A515" s="70">
        <v>2019</v>
      </c>
      <c r="B515" s="24" t="s">
        <v>223</v>
      </c>
      <c r="C515" s="25">
        <v>1</v>
      </c>
      <c r="D515" s="25">
        <v>1</v>
      </c>
      <c r="E515" s="25">
        <v>0</v>
      </c>
      <c r="F515" s="24" t="s">
        <v>219</v>
      </c>
      <c r="G515" s="24" t="s">
        <v>6</v>
      </c>
      <c r="H515" s="24" t="s">
        <v>18</v>
      </c>
      <c r="I515" s="77">
        <v>0</v>
      </c>
      <c r="J515" s="77">
        <v>0</v>
      </c>
      <c r="K515" s="77">
        <v>0</v>
      </c>
      <c r="L515" s="77">
        <v>0</v>
      </c>
      <c r="M515" s="77">
        <v>0</v>
      </c>
      <c r="N515" s="91">
        <v>44359.044320000001</v>
      </c>
    </row>
    <row r="516" spans="1:14" ht="15" customHeight="1" x14ac:dyDescent="0.25">
      <c r="A516" s="70">
        <v>2019</v>
      </c>
      <c r="B516" s="24" t="s">
        <v>223</v>
      </c>
      <c r="C516" s="25">
        <v>1</v>
      </c>
      <c r="D516" s="25">
        <v>1</v>
      </c>
      <c r="E516" s="25">
        <v>0</v>
      </c>
      <c r="F516" s="24" t="s">
        <v>219</v>
      </c>
      <c r="G516" s="24" t="s">
        <v>6</v>
      </c>
      <c r="H516" s="24" t="s">
        <v>32</v>
      </c>
      <c r="I516" s="77">
        <v>0</v>
      </c>
      <c r="J516" s="77">
        <v>0</v>
      </c>
      <c r="K516" s="77">
        <v>0</v>
      </c>
      <c r="L516" s="77">
        <v>0</v>
      </c>
      <c r="M516" s="77">
        <v>0</v>
      </c>
      <c r="N516" s="91">
        <v>46683.614500000003</v>
      </c>
    </row>
    <row r="517" spans="1:14" ht="15" customHeight="1" x14ac:dyDescent="0.25">
      <c r="A517" s="70">
        <v>2019</v>
      </c>
      <c r="B517" s="24" t="s">
        <v>223</v>
      </c>
      <c r="C517" s="25">
        <v>1</v>
      </c>
      <c r="D517" s="25">
        <v>1</v>
      </c>
      <c r="E517" s="25">
        <v>1</v>
      </c>
      <c r="F517" s="24" t="s">
        <v>219</v>
      </c>
      <c r="G517" s="24" t="s">
        <v>3</v>
      </c>
      <c r="H517" s="24" t="s">
        <v>71</v>
      </c>
      <c r="I517" s="77">
        <v>334.7</v>
      </c>
      <c r="J517" s="77">
        <v>1332.29214</v>
      </c>
      <c r="K517" s="77">
        <v>240.17051999999998</v>
      </c>
      <c r="L517" s="77">
        <v>4.9641900000000003</v>
      </c>
      <c r="M517" s="77">
        <v>9.5496943686157465E-12</v>
      </c>
      <c r="N517" s="91">
        <v>105765.89078</v>
      </c>
    </row>
    <row r="518" spans="1:14" ht="15" customHeight="1" x14ac:dyDescent="0.25">
      <c r="A518" s="70">
        <v>2019</v>
      </c>
      <c r="B518" s="24" t="s">
        <v>223</v>
      </c>
      <c r="C518" s="25">
        <v>1</v>
      </c>
      <c r="D518" s="25">
        <v>1</v>
      </c>
      <c r="E518" s="25">
        <v>0</v>
      </c>
      <c r="F518" s="24" t="s">
        <v>219</v>
      </c>
      <c r="G518" s="24" t="s">
        <v>3</v>
      </c>
      <c r="H518" s="24" t="s">
        <v>74</v>
      </c>
      <c r="I518" s="77">
        <v>0</v>
      </c>
      <c r="J518" s="77">
        <v>0</v>
      </c>
      <c r="K518" s="77">
        <v>0</v>
      </c>
      <c r="L518" s="77">
        <v>0</v>
      </c>
      <c r="M518" s="77">
        <v>0</v>
      </c>
      <c r="N518" s="91">
        <v>91469.876640000002</v>
      </c>
    </row>
    <row r="519" spans="1:14" ht="15" customHeight="1" x14ac:dyDescent="0.25">
      <c r="A519" s="70">
        <v>2019</v>
      </c>
      <c r="B519" s="24" t="s">
        <v>223</v>
      </c>
      <c r="C519" s="25">
        <v>1</v>
      </c>
      <c r="D519" s="25">
        <v>1</v>
      </c>
      <c r="E519" s="25">
        <v>0</v>
      </c>
      <c r="F519" s="24" t="s">
        <v>219</v>
      </c>
      <c r="G519" s="24" t="s">
        <v>3</v>
      </c>
      <c r="H519" s="24" t="s">
        <v>9</v>
      </c>
      <c r="I519" s="77">
        <v>0</v>
      </c>
      <c r="J519" s="77">
        <v>0</v>
      </c>
      <c r="K519" s="77">
        <v>0</v>
      </c>
      <c r="L519" s="77">
        <v>0</v>
      </c>
      <c r="M519" s="77">
        <v>0</v>
      </c>
      <c r="N519" s="91">
        <v>326087.08601999999</v>
      </c>
    </row>
    <row r="520" spans="1:14" ht="15" customHeight="1" x14ac:dyDescent="0.25">
      <c r="A520" s="70">
        <v>2019</v>
      </c>
      <c r="B520" s="24" t="s">
        <v>223</v>
      </c>
      <c r="C520" s="25">
        <v>1</v>
      </c>
      <c r="D520" s="25">
        <v>1</v>
      </c>
      <c r="E520" s="25">
        <v>0</v>
      </c>
      <c r="F520" s="24" t="s">
        <v>219</v>
      </c>
      <c r="G520" s="24" t="s">
        <v>3</v>
      </c>
      <c r="H520" s="24" t="s">
        <v>63</v>
      </c>
      <c r="I520" s="77">
        <v>963.9511</v>
      </c>
      <c r="J520" s="77">
        <v>0</v>
      </c>
      <c r="K520" s="77">
        <v>0</v>
      </c>
      <c r="L520" s="77">
        <v>0</v>
      </c>
      <c r="M520" s="77">
        <v>0</v>
      </c>
      <c r="N520" s="91">
        <v>81693.358649999995</v>
      </c>
    </row>
    <row r="521" spans="1:14" ht="15" customHeight="1" x14ac:dyDescent="0.25">
      <c r="A521" s="70">
        <v>2019</v>
      </c>
      <c r="B521" s="24" t="s">
        <v>223</v>
      </c>
      <c r="C521" s="25">
        <v>1</v>
      </c>
      <c r="D521" s="25">
        <v>1</v>
      </c>
      <c r="E521" s="25">
        <v>0</v>
      </c>
      <c r="F521" s="24" t="s">
        <v>219</v>
      </c>
      <c r="G521" s="24" t="s">
        <v>3</v>
      </c>
      <c r="H521" s="24" t="s">
        <v>49</v>
      </c>
      <c r="I521" s="77">
        <v>7385.9060599999993</v>
      </c>
      <c r="J521" s="77">
        <v>0</v>
      </c>
      <c r="K521" s="77">
        <v>0</v>
      </c>
      <c r="L521" s="77">
        <v>0</v>
      </c>
      <c r="M521" s="77">
        <v>0</v>
      </c>
      <c r="N521" s="91">
        <v>24951.483899999999</v>
      </c>
    </row>
    <row r="522" spans="1:14" ht="15" customHeight="1" x14ac:dyDescent="0.25">
      <c r="A522" s="70">
        <v>2019</v>
      </c>
      <c r="B522" s="24" t="s">
        <v>223</v>
      </c>
      <c r="C522" s="25">
        <v>1</v>
      </c>
      <c r="D522" s="25">
        <v>1</v>
      </c>
      <c r="E522" s="25">
        <v>0</v>
      </c>
      <c r="F522" s="24" t="s">
        <v>219</v>
      </c>
      <c r="G522" s="24" t="s">
        <v>3</v>
      </c>
      <c r="H522" s="24" t="s">
        <v>33</v>
      </c>
      <c r="I522" s="77">
        <v>0</v>
      </c>
      <c r="J522" s="77">
        <v>0</v>
      </c>
      <c r="K522" s="77">
        <v>0</v>
      </c>
      <c r="L522" s="77">
        <v>0</v>
      </c>
      <c r="M522" s="77">
        <v>0</v>
      </c>
      <c r="N522" s="91">
        <v>8195.7509399999999</v>
      </c>
    </row>
    <row r="523" spans="1:14" ht="15" customHeight="1" x14ac:dyDescent="0.25">
      <c r="A523" s="70">
        <v>2019</v>
      </c>
      <c r="B523" s="24" t="s">
        <v>223</v>
      </c>
      <c r="C523" s="25">
        <v>1</v>
      </c>
      <c r="D523" s="25">
        <v>1</v>
      </c>
      <c r="E523" s="25">
        <v>1</v>
      </c>
      <c r="F523" s="24" t="s">
        <v>221</v>
      </c>
      <c r="G523" s="24" t="s">
        <v>34</v>
      </c>
      <c r="H523" s="24" t="s">
        <v>71</v>
      </c>
      <c r="I523" s="77">
        <v>0</v>
      </c>
      <c r="J523" s="77">
        <v>0</v>
      </c>
      <c r="K523" s="77">
        <v>0</v>
      </c>
      <c r="L523" s="77">
        <v>0</v>
      </c>
      <c r="M523" s="77">
        <v>0</v>
      </c>
      <c r="N523" s="91">
        <v>87605</v>
      </c>
    </row>
    <row r="524" spans="1:14" ht="15" customHeight="1" x14ac:dyDescent="0.25">
      <c r="A524" s="70">
        <v>2019</v>
      </c>
      <c r="B524" s="24" t="s">
        <v>223</v>
      </c>
      <c r="C524" s="25">
        <v>1</v>
      </c>
      <c r="D524" s="25">
        <v>1</v>
      </c>
      <c r="E524" s="25">
        <v>1</v>
      </c>
      <c r="F524" s="24" t="s">
        <v>221</v>
      </c>
      <c r="G524" s="24" t="s">
        <v>34</v>
      </c>
      <c r="H524" s="24" t="s">
        <v>35</v>
      </c>
      <c r="I524" s="77">
        <v>0</v>
      </c>
      <c r="J524" s="77">
        <v>0</v>
      </c>
      <c r="K524" s="77">
        <v>0</v>
      </c>
      <c r="L524" s="77">
        <v>0</v>
      </c>
      <c r="M524" s="77">
        <v>0</v>
      </c>
      <c r="N524" s="91">
        <v>299</v>
      </c>
    </row>
    <row r="525" spans="1:14" ht="15" customHeight="1" x14ac:dyDescent="0.25">
      <c r="A525" s="70">
        <v>2019</v>
      </c>
      <c r="B525" s="24" t="s">
        <v>223</v>
      </c>
      <c r="C525" s="25">
        <v>1</v>
      </c>
      <c r="D525" s="25">
        <v>1</v>
      </c>
      <c r="E525" s="25">
        <v>1</v>
      </c>
      <c r="F525" s="24" t="s">
        <v>221</v>
      </c>
      <c r="G525" s="24" t="s">
        <v>34</v>
      </c>
      <c r="H525" s="24" t="s">
        <v>36</v>
      </c>
      <c r="I525" s="77">
        <v>0</v>
      </c>
      <c r="J525" s="77">
        <v>0</v>
      </c>
      <c r="K525" s="77">
        <v>0</v>
      </c>
      <c r="L525" s="77">
        <v>0</v>
      </c>
      <c r="M525" s="77">
        <v>0</v>
      </c>
      <c r="N525" s="91">
        <v>1263</v>
      </c>
    </row>
    <row r="526" spans="1:14" ht="15" customHeight="1" x14ac:dyDescent="0.25">
      <c r="A526" s="70">
        <v>2019</v>
      </c>
      <c r="B526" s="24" t="s">
        <v>223</v>
      </c>
      <c r="C526" s="25">
        <v>1</v>
      </c>
      <c r="D526" s="25">
        <v>0</v>
      </c>
      <c r="E526" s="25">
        <v>0</v>
      </c>
      <c r="F526" s="24" t="s">
        <v>221</v>
      </c>
      <c r="G526" s="24" t="s">
        <v>34</v>
      </c>
      <c r="H526" s="24" t="s">
        <v>23</v>
      </c>
      <c r="I526" s="77">
        <v>0</v>
      </c>
      <c r="J526" s="77">
        <v>0</v>
      </c>
      <c r="K526" s="77">
        <v>0</v>
      </c>
      <c r="L526" s="77">
        <v>0</v>
      </c>
      <c r="M526" s="77">
        <v>0</v>
      </c>
      <c r="N526" s="91">
        <v>2</v>
      </c>
    </row>
    <row r="527" spans="1:14" ht="15" customHeight="1" x14ac:dyDescent="0.25">
      <c r="A527" s="70">
        <v>2019</v>
      </c>
      <c r="B527" s="24" t="s">
        <v>223</v>
      </c>
      <c r="C527" s="25">
        <v>1</v>
      </c>
      <c r="D527" s="25">
        <v>1</v>
      </c>
      <c r="E527" s="25">
        <v>1</v>
      </c>
      <c r="F527" s="24" t="s">
        <v>221</v>
      </c>
      <c r="G527" s="24" t="s">
        <v>34</v>
      </c>
      <c r="H527" s="24" t="s">
        <v>37</v>
      </c>
      <c r="I527" s="77">
        <v>0</v>
      </c>
      <c r="J527" s="77">
        <v>0</v>
      </c>
      <c r="K527" s="77">
        <v>0</v>
      </c>
      <c r="L527" s="77">
        <v>0</v>
      </c>
      <c r="M527" s="77">
        <v>0</v>
      </c>
      <c r="N527" s="91">
        <v>155</v>
      </c>
    </row>
    <row r="528" spans="1:14" ht="15" customHeight="1" x14ac:dyDescent="0.25">
      <c r="A528" s="70">
        <v>2019</v>
      </c>
      <c r="B528" s="24" t="s">
        <v>223</v>
      </c>
      <c r="C528" s="25">
        <v>1</v>
      </c>
      <c r="D528" s="25">
        <v>1</v>
      </c>
      <c r="E528" s="25">
        <v>1</v>
      </c>
      <c r="F528" s="24" t="s">
        <v>221</v>
      </c>
      <c r="G528" s="24" t="s">
        <v>34</v>
      </c>
      <c r="H528" s="24" t="s">
        <v>45</v>
      </c>
      <c r="I528" s="77">
        <v>0</v>
      </c>
      <c r="J528" s="77">
        <v>0</v>
      </c>
      <c r="K528" s="77">
        <v>0</v>
      </c>
      <c r="L528" s="77">
        <v>0</v>
      </c>
      <c r="M528" s="77">
        <v>0</v>
      </c>
      <c r="N528" s="91">
        <v>239</v>
      </c>
    </row>
    <row r="529" spans="1:14" ht="15" customHeight="1" x14ac:dyDescent="0.25">
      <c r="A529" s="70">
        <v>2019</v>
      </c>
      <c r="B529" s="24" t="s">
        <v>223</v>
      </c>
      <c r="C529" s="25">
        <v>1</v>
      </c>
      <c r="D529" s="25">
        <v>1</v>
      </c>
      <c r="E529" s="25">
        <v>1</v>
      </c>
      <c r="F529" s="24" t="s">
        <v>221</v>
      </c>
      <c r="G529" s="24" t="s">
        <v>34</v>
      </c>
      <c r="H529" s="24" t="s">
        <v>46</v>
      </c>
      <c r="I529" s="77">
        <v>0</v>
      </c>
      <c r="J529" s="77">
        <v>0</v>
      </c>
      <c r="K529" s="77">
        <v>0</v>
      </c>
      <c r="L529" s="77">
        <v>0</v>
      </c>
      <c r="M529" s="77">
        <v>0</v>
      </c>
      <c r="N529" s="91">
        <v>699</v>
      </c>
    </row>
    <row r="530" spans="1:14" ht="15" customHeight="1" x14ac:dyDescent="0.25">
      <c r="A530" s="70">
        <v>2019</v>
      </c>
      <c r="B530" s="24" t="s">
        <v>223</v>
      </c>
      <c r="C530" s="25">
        <v>1</v>
      </c>
      <c r="D530" s="25">
        <v>1</v>
      </c>
      <c r="E530" s="25">
        <v>0</v>
      </c>
      <c r="F530" s="24" t="s">
        <v>221</v>
      </c>
      <c r="G530" s="24" t="s">
        <v>34</v>
      </c>
      <c r="H530" s="24" t="s">
        <v>38</v>
      </c>
      <c r="I530" s="77">
        <v>0</v>
      </c>
      <c r="J530" s="77">
        <v>0</v>
      </c>
      <c r="K530" s="77">
        <v>0</v>
      </c>
      <c r="L530" s="77">
        <v>0</v>
      </c>
      <c r="M530" s="77">
        <v>0</v>
      </c>
      <c r="N530" s="91">
        <v>2711</v>
      </c>
    </row>
    <row r="531" spans="1:14" ht="15" customHeight="1" x14ac:dyDescent="0.25">
      <c r="A531" s="70">
        <v>2019</v>
      </c>
      <c r="B531" s="24" t="s">
        <v>223</v>
      </c>
      <c r="C531" s="25">
        <v>1</v>
      </c>
      <c r="D531" s="25">
        <v>1</v>
      </c>
      <c r="E531" s="25">
        <v>0</v>
      </c>
      <c r="F531" s="24" t="s">
        <v>221</v>
      </c>
      <c r="G531" s="24" t="s">
        <v>34</v>
      </c>
      <c r="H531" s="24" t="s">
        <v>39</v>
      </c>
      <c r="I531" s="77">
        <v>0</v>
      </c>
      <c r="J531" s="77">
        <v>0</v>
      </c>
      <c r="K531" s="77">
        <v>0</v>
      </c>
      <c r="L531" s="77">
        <v>0</v>
      </c>
      <c r="M531" s="77">
        <v>0</v>
      </c>
      <c r="N531" s="91">
        <v>11335</v>
      </c>
    </row>
    <row r="532" spans="1:14" ht="15" customHeight="1" x14ac:dyDescent="0.25">
      <c r="A532" s="70">
        <v>2019</v>
      </c>
      <c r="B532" s="24" t="s">
        <v>223</v>
      </c>
      <c r="C532" s="25">
        <v>1</v>
      </c>
      <c r="D532" s="25">
        <v>1</v>
      </c>
      <c r="E532" s="25">
        <v>0</v>
      </c>
      <c r="F532" s="24" t="s">
        <v>221</v>
      </c>
      <c r="G532" s="24" t="s">
        <v>34</v>
      </c>
      <c r="H532" s="24" t="s">
        <v>13</v>
      </c>
      <c r="I532" s="77">
        <v>0</v>
      </c>
      <c r="J532" s="77">
        <v>0</v>
      </c>
      <c r="K532" s="77">
        <v>0</v>
      </c>
      <c r="L532" s="77">
        <v>0</v>
      </c>
      <c r="M532" s="77">
        <v>0</v>
      </c>
      <c r="N532" s="91">
        <v>487</v>
      </c>
    </row>
    <row r="533" spans="1:14" ht="15" customHeight="1" x14ac:dyDescent="0.25">
      <c r="A533" s="70">
        <v>2019</v>
      </c>
      <c r="B533" s="24" t="s">
        <v>223</v>
      </c>
      <c r="C533" s="25">
        <v>1</v>
      </c>
      <c r="D533" s="25">
        <v>1</v>
      </c>
      <c r="E533" s="25">
        <v>1</v>
      </c>
      <c r="F533" s="24" t="s">
        <v>221</v>
      </c>
      <c r="G533" s="24" t="s">
        <v>40</v>
      </c>
      <c r="H533" s="24" t="s">
        <v>71</v>
      </c>
      <c r="I533" s="77">
        <v>0</v>
      </c>
      <c r="J533" s="77">
        <v>0</v>
      </c>
      <c r="K533" s="77">
        <v>0</v>
      </c>
      <c r="L533" s="77">
        <v>0</v>
      </c>
      <c r="M533" s="77">
        <v>0</v>
      </c>
      <c r="N533" s="91">
        <v>184368</v>
      </c>
    </row>
    <row r="534" spans="1:14" ht="15" customHeight="1" x14ac:dyDescent="0.25">
      <c r="A534" s="70">
        <v>2019</v>
      </c>
      <c r="B534" s="24" t="s">
        <v>223</v>
      </c>
      <c r="C534" s="25">
        <v>1</v>
      </c>
      <c r="D534" s="25">
        <v>1</v>
      </c>
      <c r="E534" s="25">
        <v>1</v>
      </c>
      <c r="F534" s="24" t="s">
        <v>221</v>
      </c>
      <c r="G534" s="24" t="s">
        <v>40</v>
      </c>
      <c r="H534" s="24" t="s">
        <v>35</v>
      </c>
      <c r="I534" s="77">
        <v>0</v>
      </c>
      <c r="J534" s="77">
        <v>0</v>
      </c>
      <c r="K534" s="77">
        <v>0</v>
      </c>
      <c r="L534" s="77">
        <v>0</v>
      </c>
      <c r="M534" s="77">
        <v>0</v>
      </c>
      <c r="N534" s="91">
        <v>2230</v>
      </c>
    </row>
    <row r="535" spans="1:14" ht="15" customHeight="1" x14ac:dyDescent="0.25">
      <c r="A535" s="70">
        <v>2019</v>
      </c>
      <c r="B535" s="24" t="s">
        <v>223</v>
      </c>
      <c r="C535" s="25">
        <v>1</v>
      </c>
      <c r="D535" s="25">
        <v>1</v>
      </c>
      <c r="E535" s="25">
        <v>1</v>
      </c>
      <c r="F535" s="24" t="s">
        <v>221</v>
      </c>
      <c r="G535" s="24" t="s">
        <v>40</v>
      </c>
      <c r="H535" s="24" t="s">
        <v>36</v>
      </c>
      <c r="I535" s="77">
        <v>0</v>
      </c>
      <c r="J535" s="77">
        <v>0</v>
      </c>
      <c r="K535" s="77">
        <v>0</v>
      </c>
      <c r="L535" s="77">
        <v>0</v>
      </c>
      <c r="M535" s="77">
        <v>0</v>
      </c>
      <c r="N535" s="91">
        <v>8092</v>
      </c>
    </row>
    <row r="536" spans="1:14" ht="15" customHeight="1" x14ac:dyDescent="0.25">
      <c r="A536" s="70">
        <v>2019</v>
      </c>
      <c r="B536" s="24" t="s">
        <v>223</v>
      </c>
      <c r="C536" s="25">
        <v>1</v>
      </c>
      <c r="D536" s="25">
        <v>0</v>
      </c>
      <c r="E536" s="25">
        <v>0</v>
      </c>
      <c r="F536" s="24" t="s">
        <v>221</v>
      </c>
      <c r="G536" s="24" t="s">
        <v>40</v>
      </c>
      <c r="H536" s="24" t="s">
        <v>23</v>
      </c>
      <c r="I536" s="77">
        <v>0</v>
      </c>
      <c r="J536" s="77">
        <v>0</v>
      </c>
      <c r="K536" s="77">
        <v>0</v>
      </c>
      <c r="L536" s="77">
        <v>0</v>
      </c>
      <c r="M536" s="77">
        <v>0</v>
      </c>
      <c r="N536" s="91">
        <v>19.411000000000001</v>
      </c>
    </row>
    <row r="537" spans="1:14" ht="15" customHeight="1" x14ac:dyDescent="0.25">
      <c r="A537" s="70">
        <v>2019</v>
      </c>
      <c r="B537" s="24" t="s">
        <v>223</v>
      </c>
      <c r="C537" s="25">
        <v>1</v>
      </c>
      <c r="D537" s="25">
        <v>1</v>
      </c>
      <c r="E537" s="25">
        <v>1</v>
      </c>
      <c r="F537" s="24" t="s">
        <v>221</v>
      </c>
      <c r="G537" s="24" t="s">
        <v>40</v>
      </c>
      <c r="H537" s="24" t="s">
        <v>37</v>
      </c>
      <c r="I537" s="77">
        <v>0</v>
      </c>
      <c r="J537" s="77">
        <v>0</v>
      </c>
      <c r="K537" s="77">
        <v>0</v>
      </c>
      <c r="L537" s="77">
        <v>0</v>
      </c>
      <c r="M537" s="77">
        <v>0</v>
      </c>
      <c r="N537" s="91">
        <v>1030</v>
      </c>
    </row>
    <row r="538" spans="1:14" ht="15" customHeight="1" x14ac:dyDescent="0.25">
      <c r="A538" s="70">
        <v>2019</v>
      </c>
      <c r="B538" s="24" t="s">
        <v>223</v>
      </c>
      <c r="C538" s="25">
        <v>1</v>
      </c>
      <c r="D538" s="25">
        <v>1</v>
      </c>
      <c r="E538" s="25">
        <v>1</v>
      </c>
      <c r="F538" s="24" t="s">
        <v>221</v>
      </c>
      <c r="G538" s="24" t="s">
        <v>40</v>
      </c>
      <c r="H538" s="24" t="s">
        <v>45</v>
      </c>
      <c r="I538" s="77">
        <v>0</v>
      </c>
      <c r="J538" s="77">
        <v>0</v>
      </c>
      <c r="K538" s="77">
        <v>0</v>
      </c>
      <c r="L538" s="77">
        <v>0</v>
      </c>
      <c r="M538" s="77">
        <v>0</v>
      </c>
      <c r="N538" s="91">
        <v>2390</v>
      </c>
    </row>
    <row r="539" spans="1:14" ht="15" customHeight="1" x14ac:dyDescent="0.25">
      <c r="A539" s="70">
        <v>2019</v>
      </c>
      <c r="B539" s="24" t="s">
        <v>223</v>
      </c>
      <c r="C539" s="25">
        <v>1</v>
      </c>
      <c r="D539" s="25">
        <v>1</v>
      </c>
      <c r="E539" s="25">
        <v>1</v>
      </c>
      <c r="F539" s="24" t="s">
        <v>221</v>
      </c>
      <c r="G539" s="24" t="s">
        <v>40</v>
      </c>
      <c r="H539" s="24" t="s">
        <v>46</v>
      </c>
      <c r="I539" s="77">
        <v>0</v>
      </c>
      <c r="J539" s="77">
        <v>0</v>
      </c>
      <c r="K539" s="77">
        <v>0</v>
      </c>
      <c r="L539" s="77">
        <v>0</v>
      </c>
      <c r="M539" s="77">
        <v>0</v>
      </c>
      <c r="N539" s="91">
        <v>5701</v>
      </c>
    </row>
    <row r="540" spans="1:14" ht="15" customHeight="1" x14ac:dyDescent="0.25">
      <c r="A540" s="70">
        <v>2019</v>
      </c>
      <c r="B540" s="24" t="s">
        <v>223</v>
      </c>
      <c r="C540" s="25">
        <v>1</v>
      </c>
      <c r="D540" s="25">
        <v>1</v>
      </c>
      <c r="E540" s="25">
        <v>0</v>
      </c>
      <c r="F540" s="24" t="s">
        <v>221</v>
      </c>
      <c r="G540" s="24" t="s">
        <v>40</v>
      </c>
      <c r="H540" s="24" t="s">
        <v>38</v>
      </c>
      <c r="I540" s="77">
        <v>0</v>
      </c>
      <c r="J540" s="77">
        <v>0</v>
      </c>
      <c r="K540" s="77">
        <v>0</v>
      </c>
      <c r="L540" s="77">
        <v>0</v>
      </c>
      <c r="M540" s="77">
        <v>0</v>
      </c>
      <c r="N540" s="91">
        <v>18150</v>
      </c>
    </row>
    <row r="541" spans="1:14" ht="15" customHeight="1" x14ac:dyDescent="0.25">
      <c r="A541" s="70">
        <v>2019</v>
      </c>
      <c r="B541" s="24" t="s">
        <v>223</v>
      </c>
      <c r="C541" s="25">
        <v>1</v>
      </c>
      <c r="D541" s="25">
        <v>1</v>
      </c>
      <c r="E541" s="25">
        <v>0</v>
      </c>
      <c r="F541" s="24" t="s">
        <v>221</v>
      </c>
      <c r="G541" s="24" t="s">
        <v>40</v>
      </c>
      <c r="H541" s="24" t="s">
        <v>39</v>
      </c>
      <c r="I541" s="77">
        <v>0</v>
      </c>
      <c r="J541" s="77">
        <v>0</v>
      </c>
      <c r="K541" s="77">
        <v>0</v>
      </c>
      <c r="L541" s="77">
        <v>0</v>
      </c>
      <c r="M541" s="77">
        <v>0</v>
      </c>
      <c r="N541" s="91">
        <v>81058</v>
      </c>
    </row>
    <row r="542" spans="1:14" ht="15" customHeight="1" x14ac:dyDescent="0.25">
      <c r="A542" s="70">
        <v>2019</v>
      </c>
      <c r="B542" s="24" t="s">
        <v>223</v>
      </c>
      <c r="C542" s="25">
        <v>1</v>
      </c>
      <c r="D542" s="25">
        <v>1</v>
      </c>
      <c r="E542" s="25">
        <v>0</v>
      </c>
      <c r="F542" s="24" t="s">
        <v>221</v>
      </c>
      <c r="G542" s="24" t="s">
        <v>40</v>
      </c>
      <c r="H542" s="24" t="s">
        <v>13</v>
      </c>
      <c r="I542" s="77">
        <v>0</v>
      </c>
      <c r="J542" s="77">
        <v>0</v>
      </c>
      <c r="K542" s="77">
        <v>0</v>
      </c>
      <c r="L542" s="77">
        <v>0</v>
      </c>
      <c r="M542" s="77">
        <v>0</v>
      </c>
      <c r="N542" s="91">
        <v>3718</v>
      </c>
    </row>
    <row r="543" spans="1:14" ht="15" customHeight="1" x14ac:dyDescent="0.25">
      <c r="A543" s="70">
        <v>2019</v>
      </c>
      <c r="B543" s="24" t="s">
        <v>223</v>
      </c>
      <c r="C543" s="25">
        <v>1</v>
      </c>
      <c r="D543" s="25">
        <v>1</v>
      </c>
      <c r="E543" s="25">
        <v>1</v>
      </c>
      <c r="F543" s="24" t="s">
        <v>221</v>
      </c>
      <c r="G543" s="24" t="s">
        <v>54</v>
      </c>
      <c r="H543" s="24" t="s">
        <v>71</v>
      </c>
      <c r="I543" s="77">
        <v>0</v>
      </c>
      <c r="J543" s="77">
        <v>0</v>
      </c>
      <c r="K543" s="77">
        <v>0</v>
      </c>
      <c r="L543" s="77">
        <v>0</v>
      </c>
      <c r="M543" s="77">
        <v>0</v>
      </c>
      <c r="N543" s="91">
        <v>2000000</v>
      </c>
    </row>
    <row r="544" spans="1:14" ht="15" customHeight="1" x14ac:dyDescent="0.25">
      <c r="A544" s="70">
        <v>2019</v>
      </c>
      <c r="B544" s="24" t="s">
        <v>223</v>
      </c>
      <c r="C544" s="25">
        <v>1</v>
      </c>
      <c r="D544" s="25">
        <v>1</v>
      </c>
      <c r="E544" s="25">
        <v>1</v>
      </c>
      <c r="F544" s="24" t="s">
        <v>221</v>
      </c>
      <c r="G544" s="24" t="s">
        <v>55</v>
      </c>
      <c r="H544" s="24" t="s">
        <v>71</v>
      </c>
      <c r="I544" s="77">
        <v>0</v>
      </c>
      <c r="J544" s="77">
        <v>0</v>
      </c>
      <c r="K544" s="77">
        <v>7.5</v>
      </c>
      <c r="L544" s="77">
        <v>0</v>
      </c>
      <c r="M544" s="77">
        <v>0</v>
      </c>
      <c r="N544" s="91">
        <v>1500000</v>
      </c>
    </row>
    <row r="545" spans="1:14" ht="15" customHeight="1" x14ac:dyDescent="0.25">
      <c r="A545" s="70">
        <v>2019</v>
      </c>
      <c r="B545" s="24" t="s">
        <v>223</v>
      </c>
      <c r="C545" s="25">
        <v>1</v>
      </c>
      <c r="D545" s="25">
        <v>1</v>
      </c>
      <c r="E545" s="25">
        <v>1</v>
      </c>
      <c r="F545" s="24" t="s">
        <v>87</v>
      </c>
      <c r="G545" s="24" t="s">
        <v>76</v>
      </c>
      <c r="H545" s="24" t="s">
        <v>71</v>
      </c>
      <c r="I545" s="77">
        <v>0</v>
      </c>
      <c r="J545" s="77">
        <v>0</v>
      </c>
      <c r="K545" s="77">
        <v>0</v>
      </c>
      <c r="L545" s="77">
        <v>0</v>
      </c>
      <c r="M545" s="77">
        <v>0</v>
      </c>
      <c r="N545" s="91">
        <v>3839.7246</v>
      </c>
    </row>
    <row r="546" spans="1:14" ht="15" customHeight="1" x14ac:dyDescent="0.25">
      <c r="A546" s="70">
        <v>2019</v>
      </c>
      <c r="B546" s="24" t="s">
        <v>223</v>
      </c>
      <c r="C546" s="25">
        <v>1</v>
      </c>
      <c r="D546" s="25">
        <v>1</v>
      </c>
      <c r="E546" s="25">
        <v>1</v>
      </c>
      <c r="F546" s="24" t="s">
        <v>87</v>
      </c>
      <c r="G546" s="24" t="s">
        <v>76</v>
      </c>
      <c r="H546" s="24" t="s">
        <v>41</v>
      </c>
      <c r="I546" s="77">
        <v>0</v>
      </c>
      <c r="J546" s="77">
        <v>0</v>
      </c>
      <c r="K546" s="77">
        <v>0</v>
      </c>
      <c r="L546" s="77">
        <v>0</v>
      </c>
      <c r="M546" s="77">
        <v>0</v>
      </c>
      <c r="N546" s="91">
        <v>0</v>
      </c>
    </row>
    <row r="547" spans="1:14" ht="15" customHeight="1" x14ac:dyDescent="0.25">
      <c r="A547" s="70">
        <v>2019</v>
      </c>
      <c r="B547" s="24" t="s">
        <v>223</v>
      </c>
      <c r="C547" s="25">
        <v>1</v>
      </c>
      <c r="D547" s="25">
        <v>1</v>
      </c>
      <c r="E547" s="25">
        <v>1</v>
      </c>
      <c r="F547" s="24" t="s">
        <v>87</v>
      </c>
      <c r="G547" s="24" t="s">
        <v>76</v>
      </c>
      <c r="H547" s="24" t="s">
        <v>45</v>
      </c>
      <c r="I547" s="77">
        <v>0</v>
      </c>
      <c r="J547" s="77">
        <v>0</v>
      </c>
      <c r="K547" s="77">
        <v>0</v>
      </c>
      <c r="L547" s="77">
        <v>0</v>
      </c>
      <c r="M547" s="77">
        <v>0</v>
      </c>
      <c r="N547" s="91">
        <v>0</v>
      </c>
    </row>
    <row r="548" spans="1:14" ht="15" customHeight="1" x14ac:dyDescent="0.25">
      <c r="A548" s="70">
        <v>2019</v>
      </c>
      <c r="B548" s="24" t="s">
        <v>223</v>
      </c>
      <c r="C548" s="25">
        <v>1</v>
      </c>
      <c r="D548" s="25">
        <v>1</v>
      </c>
      <c r="E548" s="25">
        <v>1</v>
      </c>
      <c r="F548" s="24" t="s">
        <v>87</v>
      </c>
      <c r="G548" s="24" t="s">
        <v>76</v>
      </c>
      <c r="H548" s="24" t="s">
        <v>46</v>
      </c>
      <c r="I548" s="77">
        <v>0</v>
      </c>
      <c r="J548" s="77">
        <v>0</v>
      </c>
      <c r="K548" s="77">
        <v>0</v>
      </c>
      <c r="L548" s="77">
        <v>0</v>
      </c>
      <c r="M548" s="77">
        <v>0</v>
      </c>
      <c r="N548" s="91">
        <v>0</v>
      </c>
    </row>
    <row r="549" spans="1:14" ht="15" customHeight="1" x14ac:dyDescent="0.25">
      <c r="A549" s="70">
        <v>2019</v>
      </c>
      <c r="B549" s="24" t="s">
        <v>223</v>
      </c>
      <c r="C549" s="25">
        <v>1</v>
      </c>
      <c r="D549" s="25">
        <v>1</v>
      </c>
      <c r="E549" s="25">
        <v>0</v>
      </c>
      <c r="F549" s="24" t="s">
        <v>87</v>
      </c>
      <c r="G549" s="24" t="s">
        <v>76</v>
      </c>
      <c r="H549" s="24" t="s">
        <v>38</v>
      </c>
      <c r="I549" s="77">
        <v>0</v>
      </c>
      <c r="J549" s="77">
        <v>0</v>
      </c>
      <c r="K549" s="77">
        <v>0</v>
      </c>
      <c r="L549" s="77">
        <v>0</v>
      </c>
      <c r="M549" s="77">
        <v>0</v>
      </c>
      <c r="N549" s="91">
        <v>0</v>
      </c>
    </row>
    <row r="550" spans="1:14" ht="15" customHeight="1" x14ac:dyDescent="0.25">
      <c r="A550" s="70">
        <v>2019</v>
      </c>
      <c r="B550" s="24" t="s">
        <v>223</v>
      </c>
      <c r="C550" s="25">
        <v>1</v>
      </c>
      <c r="D550" s="25">
        <v>1</v>
      </c>
      <c r="E550" s="25">
        <v>0</v>
      </c>
      <c r="F550" s="24" t="s">
        <v>87</v>
      </c>
      <c r="G550" s="24" t="s">
        <v>76</v>
      </c>
      <c r="H550" s="24" t="s">
        <v>13</v>
      </c>
      <c r="I550" s="77">
        <v>0</v>
      </c>
      <c r="J550" s="77">
        <v>0</v>
      </c>
      <c r="K550" s="77">
        <v>0</v>
      </c>
      <c r="L550" s="77">
        <v>0</v>
      </c>
      <c r="M550" s="77">
        <v>0</v>
      </c>
      <c r="N550" s="91">
        <v>0</v>
      </c>
    </row>
    <row r="551" spans="1:14" ht="15" customHeight="1" x14ac:dyDescent="0.25">
      <c r="A551" s="70">
        <v>2019</v>
      </c>
      <c r="B551" s="24" t="s">
        <v>223</v>
      </c>
      <c r="C551" s="25">
        <v>1</v>
      </c>
      <c r="D551" s="25">
        <v>0</v>
      </c>
      <c r="E551" s="25">
        <v>0</v>
      </c>
      <c r="F551" s="24" t="s">
        <v>87</v>
      </c>
      <c r="G551" s="24" t="s">
        <v>76</v>
      </c>
      <c r="H551" s="24" t="s">
        <v>24</v>
      </c>
      <c r="I551" s="77">
        <v>0</v>
      </c>
      <c r="J551" s="77">
        <v>0</v>
      </c>
      <c r="K551" s="77">
        <v>0</v>
      </c>
      <c r="L551" s="77">
        <v>0</v>
      </c>
      <c r="M551" s="77">
        <v>0</v>
      </c>
      <c r="N551" s="91">
        <v>0</v>
      </c>
    </row>
    <row r="552" spans="1:14" ht="15" customHeight="1" x14ac:dyDescent="0.25">
      <c r="A552" s="70">
        <v>2019</v>
      </c>
      <c r="B552" s="24" t="s">
        <v>223</v>
      </c>
      <c r="C552" s="25">
        <v>1</v>
      </c>
      <c r="D552" s="25">
        <v>0</v>
      </c>
      <c r="E552" s="25">
        <v>0</v>
      </c>
      <c r="F552" s="24" t="s">
        <v>87</v>
      </c>
      <c r="G552" s="24" t="s">
        <v>76</v>
      </c>
      <c r="H552" s="24" t="s">
        <v>23</v>
      </c>
      <c r="I552" s="77">
        <v>0</v>
      </c>
      <c r="J552" s="77">
        <v>0</v>
      </c>
      <c r="K552" s="77">
        <v>0</v>
      </c>
      <c r="L552" s="77">
        <v>0</v>
      </c>
      <c r="M552" s="77">
        <v>0</v>
      </c>
      <c r="N552" s="91">
        <v>56.430349999999997</v>
      </c>
    </row>
    <row r="553" spans="1:14" ht="15" customHeight="1" x14ac:dyDescent="0.25">
      <c r="A553" s="70">
        <v>2019</v>
      </c>
      <c r="B553" s="24" t="s">
        <v>223</v>
      </c>
      <c r="C553" s="25">
        <v>1</v>
      </c>
      <c r="D553" s="25">
        <v>1</v>
      </c>
      <c r="E553" s="25">
        <v>1</v>
      </c>
      <c r="F553" s="24" t="s">
        <v>87</v>
      </c>
      <c r="G553" s="24" t="s">
        <v>77</v>
      </c>
      <c r="H553" s="24" t="s">
        <v>71</v>
      </c>
      <c r="I553" s="77">
        <v>0</v>
      </c>
      <c r="J553" s="77">
        <v>0</v>
      </c>
      <c r="K553" s="77">
        <v>0</v>
      </c>
      <c r="L553" s="77">
        <v>0</v>
      </c>
      <c r="M553" s="77">
        <v>0</v>
      </c>
      <c r="N553" s="91">
        <v>20354.97495</v>
      </c>
    </row>
    <row r="554" spans="1:14" ht="15" customHeight="1" x14ac:dyDescent="0.25">
      <c r="A554" s="70">
        <v>2019</v>
      </c>
      <c r="B554" s="24" t="s">
        <v>223</v>
      </c>
      <c r="C554" s="25">
        <v>1</v>
      </c>
      <c r="D554" s="25">
        <v>1</v>
      </c>
      <c r="E554" s="25">
        <v>1</v>
      </c>
      <c r="F554" s="24" t="s">
        <v>87</v>
      </c>
      <c r="G554" s="24" t="s">
        <v>77</v>
      </c>
      <c r="H554" s="24" t="s">
        <v>41</v>
      </c>
      <c r="I554" s="77">
        <v>0</v>
      </c>
      <c r="J554" s="77">
        <v>0</v>
      </c>
      <c r="K554" s="77">
        <v>0</v>
      </c>
      <c r="L554" s="77">
        <v>0</v>
      </c>
      <c r="M554" s="77">
        <v>0</v>
      </c>
      <c r="N554" s="91">
        <v>272.20497</v>
      </c>
    </row>
    <row r="555" spans="1:14" ht="15" customHeight="1" x14ac:dyDescent="0.25">
      <c r="A555" s="70">
        <v>2019</v>
      </c>
      <c r="B555" s="24" t="s">
        <v>223</v>
      </c>
      <c r="C555" s="25">
        <v>1</v>
      </c>
      <c r="D555" s="25">
        <v>1</v>
      </c>
      <c r="E555" s="25">
        <v>1</v>
      </c>
      <c r="F555" s="24" t="s">
        <v>87</v>
      </c>
      <c r="G555" s="24" t="s">
        <v>77</v>
      </c>
      <c r="H555" s="24" t="s">
        <v>45</v>
      </c>
      <c r="I555" s="77">
        <v>0</v>
      </c>
      <c r="J555" s="77">
        <v>0</v>
      </c>
      <c r="K555" s="77">
        <v>0</v>
      </c>
      <c r="L555" s="77">
        <v>0</v>
      </c>
      <c r="M555" s="77">
        <v>0</v>
      </c>
      <c r="N555" s="91">
        <v>0</v>
      </c>
    </row>
    <row r="556" spans="1:14" ht="15" customHeight="1" x14ac:dyDescent="0.25">
      <c r="A556" s="70">
        <v>2019</v>
      </c>
      <c r="B556" s="24" t="s">
        <v>223</v>
      </c>
      <c r="C556" s="25">
        <v>1</v>
      </c>
      <c r="D556" s="25">
        <v>1</v>
      </c>
      <c r="E556" s="25">
        <v>1</v>
      </c>
      <c r="F556" s="24" t="s">
        <v>87</v>
      </c>
      <c r="G556" s="24" t="s">
        <v>77</v>
      </c>
      <c r="H556" s="24" t="s">
        <v>46</v>
      </c>
      <c r="I556" s="77">
        <v>0</v>
      </c>
      <c r="J556" s="77">
        <v>0</v>
      </c>
      <c r="K556" s="77">
        <v>0</v>
      </c>
      <c r="L556" s="77">
        <v>0</v>
      </c>
      <c r="M556" s="77">
        <v>0</v>
      </c>
      <c r="N556" s="91">
        <v>0</v>
      </c>
    </row>
    <row r="557" spans="1:14" ht="15" customHeight="1" x14ac:dyDescent="0.25">
      <c r="A557" s="70">
        <v>2019</v>
      </c>
      <c r="B557" s="24" t="s">
        <v>223</v>
      </c>
      <c r="C557" s="25">
        <v>1</v>
      </c>
      <c r="D557" s="25">
        <v>1</v>
      </c>
      <c r="E557" s="25">
        <v>0</v>
      </c>
      <c r="F557" s="24" t="s">
        <v>87</v>
      </c>
      <c r="G557" s="24" t="s">
        <v>77</v>
      </c>
      <c r="H557" s="24" t="s">
        <v>38</v>
      </c>
      <c r="I557" s="77">
        <v>0</v>
      </c>
      <c r="J557" s="77">
        <v>0</v>
      </c>
      <c r="K557" s="77">
        <v>0</v>
      </c>
      <c r="L557" s="77">
        <v>0</v>
      </c>
      <c r="M557" s="77">
        <v>0</v>
      </c>
      <c r="N557" s="91">
        <v>442.68131</v>
      </c>
    </row>
    <row r="558" spans="1:14" ht="15" customHeight="1" x14ac:dyDescent="0.25">
      <c r="A558" s="70">
        <v>2019</v>
      </c>
      <c r="B558" s="24" t="s">
        <v>223</v>
      </c>
      <c r="C558" s="25">
        <v>1</v>
      </c>
      <c r="D558" s="25">
        <v>1</v>
      </c>
      <c r="E558" s="25">
        <v>0</v>
      </c>
      <c r="F558" s="24" t="s">
        <v>87</v>
      </c>
      <c r="G558" s="24" t="s">
        <v>77</v>
      </c>
      <c r="H558" s="24" t="s">
        <v>13</v>
      </c>
      <c r="I558" s="77">
        <v>0</v>
      </c>
      <c r="J558" s="77">
        <v>0</v>
      </c>
      <c r="K558" s="77">
        <v>0</v>
      </c>
      <c r="L558" s="77">
        <v>0</v>
      </c>
      <c r="M558" s="77">
        <v>0</v>
      </c>
      <c r="N558" s="91">
        <v>172.50619</v>
      </c>
    </row>
    <row r="559" spans="1:14" ht="15" customHeight="1" x14ac:dyDescent="0.25">
      <c r="A559" s="70">
        <v>2019</v>
      </c>
      <c r="B559" s="24" t="s">
        <v>223</v>
      </c>
      <c r="C559" s="25">
        <v>1</v>
      </c>
      <c r="D559" s="25">
        <v>0</v>
      </c>
      <c r="E559" s="25">
        <v>0</v>
      </c>
      <c r="F559" s="24" t="s">
        <v>87</v>
      </c>
      <c r="G559" s="24" t="s">
        <v>77</v>
      </c>
      <c r="H559" s="24" t="s">
        <v>24</v>
      </c>
      <c r="I559" s="77">
        <v>0</v>
      </c>
      <c r="J559" s="77">
        <v>0</v>
      </c>
      <c r="K559" s="77">
        <v>0</v>
      </c>
      <c r="L559" s="77">
        <v>0</v>
      </c>
      <c r="M559" s="77">
        <v>0</v>
      </c>
      <c r="N559" s="91">
        <v>0</v>
      </c>
    </row>
    <row r="560" spans="1:14" ht="15" customHeight="1" x14ac:dyDescent="0.25">
      <c r="A560" s="70">
        <v>2019</v>
      </c>
      <c r="B560" s="24" t="s">
        <v>223</v>
      </c>
      <c r="C560" s="25">
        <v>1</v>
      </c>
      <c r="D560" s="25">
        <v>0</v>
      </c>
      <c r="E560" s="25">
        <v>0</v>
      </c>
      <c r="F560" s="24" t="s">
        <v>87</v>
      </c>
      <c r="G560" s="24" t="s">
        <v>77</v>
      </c>
      <c r="H560" s="24" t="s">
        <v>23</v>
      </c>
      <c r="I560" s="77">
        <v>0</v>
      </c>
      <c r="J560" s="77">
        <v>0</v>
      </c>
      <c r="K560" s="77">
        <v>0</v>
      </c>
      <c r="L560" s="77">
        <v>0</v>
      </c>
      <c r="M560" s="77">
        <v>0</v>
      </c>
      <c r="N560" s="91">
        <v>25.880510000000001</v>
      </c>
    </row>
    <row r="561" spans="1:14" ht="15" customHeight="1" x14ac:dyDescent="0.25">
      <c r="A561" s="70">
        <v>2019</v>
      </c>
      <c r="B561" s="24" t="s">
        <v>223</v>
      </c>
      <c r="C561" s="25">
        <v>1</v>
      </c>
      <c r="D561" s="25">
        <v>1</v>
      </c>
      <c r="E561" s="25">
        <v>1</v>
      </c>
      <c r="F561" s="24" t="s">
        <v>221</v>
      </c>
      <c r="G561" s="24" t="s">
        <v>56</v>
      </c>
      <c r="H561" s="24" t="s">
        <v>71</v>
      </c>
      <c r="I561" s="77">
        <v>0</v>
      </c>
      <c r="J561" s="77">
        <v>0</v>
      </c>
      <c r="K561" s="77">
        <v>0</v>
      </c>
      <c r="L561" s="77">
        <v>0</v>
      </c>
      <c r="M561" s="77">
        <v>0</v>
      </c>
      <c r="N561" s="91">
        <v>2000000</v>
      </c>
    </row>
    <row r="562" spans="1:14" ht="15" customHeight="1" x14ac:dyDescent="0.25">
      <c r="A562" s="70">
        <v>2019</v>
      </c>
      <c r="B562" s="24" t="s">
        <v>223</v>
      </c>
      <c r="C562" s="25">
        <v>1</v>
      </c>
      <c r="D562" s="25">
        <v>1</v>
      </c>
      <c r="E562" s="25">
        <v>1</v>
      </c>
      <c r="F562" s="24" t="s">
        <v>221</v>
      </c>
      <c r="G562" s="24" t="s">
        <v>57</v>
      </c>
      <c r="H562" s="24" t="s">
        <v>71</v>
      </c>
      <c r="I562" s="77">
        <v>0</v>
      </c>
      <c r="J562" s="77">
        <v>0</v>
      </c>
      <c r="K562" s="77">
        <v>0</v>
      </c>
      <c r="L562" s="77">
        <v>0</v>
      </c>
      <c r="M562" s="77">
        <v>0</v>
      </c>
      <c r="N562" s="91">
        <v>1750000</v>
      </c>
    </row>
    <row r="563" spans="1:14" ht="15" customHeight="1" x14ac:dyDescent="0.25">
      <c r="A563" s="70">
        <v>2019</v>
      </c>
      <c r="B563" s="24" t="s">
        <v>223</v>
      </c>
      <c r="C563" s="25">
        <v>1</v>
      </c>
      <c r="D563" s="25">
        <v>1</v>
      </c>
      <c r="E563" s="25">
        <v>0</v>
      </c>
      <c r="F563" s="24" t="s">
        <v>221</v>
      </c>
      <c r="G563" s="24" t="s">
        <v>52</v>
      </c>
      <c r="H563" s="24" t="s">
        <v>53</v>
      </c>
      <c r="I563" s="77">
        <v>0</v>
      </c>
      <c r="J563" s="77">
        <v>26278.331709999999</v>
      </c>
      <c r="K563" s="77">
        <v>1012.8107</v>
      </c>
      <c r="L563" s="77">
        <v>0</v>
      </c>
      <c r="M563" s="77">
        <v>-2.9103830456733704E-11</v>
      </c>
      <c r="N563" s="91">
        <v>236504.98543999999</v>
      </c>
    </row>
    <row r="564" spans="1:14" ht="15" customHeight="1" x14ac:dyDescent="0.25">
      <c r="A564" s="70">
        <v>2019</v>
      </c>
      <c r="B564" s="24" t="s">
        <v>223</v>
      </c>
      <c r="C564" s="25">
        <v>1</v>
      </c>
      <c r="D564" s="25">
        <v>1</v>
      </c>
      <c r="E564" s="25">
        <v>1</v>
      </c>
      <c r="F564" s="24" t="s">
        <v>221</v>
      </c>
      <c r="G564" s="24" t="s">
        <v>58</v>
      </c>
      <c r="H564" s="24" t="s">
        <v>71</v>
      </c>
      <c r="I564" s="77">
        <v>0</v>
      </c>
      <c r="J564" s="77">
        <v>0</v>
      </c>
      <c r="K564" s="77">
        <v>43750</v>
      </c>
      <c r="L564" s="77">
        <v>0</v>
      </c>
      <c r="M564" s="77">
        <v>0</v>
      </c>
      <c r="N564" s="91">
        <v>1000000</v>
      </c>
    </row>
    <row r="565" spans="1:14" ht="15" customHeight="1" x14ac:dyDescent="0.25">
      <c r="A565" s="70">
        <v>2019</v>
      </c>
      <c r="B565" s="24" t="s">
        <v>223</v>
      </c>
      <c r="C565" s="25">
        <v>1</v>
      </c>
      <c r="D565" s="25">
        <v>1</v>
      </c>
      <c r="E565" s="25">
        <v>1</v>
      </c>
      <c r="F565" s="24" t="s">
        <v>221</v>
      </c>
      <c r="G565" s="24" t="s">
        <v>59</v>
      </c>
      <c r="H565" s="24" t="s">
        <v>71</v>
      </c>
      <c r="I565" s="77">
        <v>0</v>
      </c>
      <c r="J565" s="77">
        <v>0</v>
      </c>
      <c r="K565" s="77">
        <v>48125</v>
      </c>
      <c r="L565" s="77">
        <v>0</v>
      </c>
      <c r="M565" s="77">
        <v>0</v>
      </c>
      <c r="N565" s="91">
        <v>1000000</v>
      </c>
    </row>
    <row r="566" spans="1:14" ht="15" customHeight="1" x14ac:dyDescent="0.25">
      <c r="A566" s="70">
        <v>2019</v>
      </c>
      <c r="B566" s="24" t="s">
        <v>223</v>
      </c>
      <c r="C566" s="25">
        <v>1</v>
      </c>
      <c r="D566" s="25">
        <v>1</v>
      </c>
      <c r="E566" s="25">
        <v>1</v>
      </c>
      <c r="F566" s="24" t="s">
        <v>221</v>
      </c>
      <c r="G566" s="24" t="s">
        <v>60</v>
      </c>
      <c r="H566" s="24" t="s">
        <v>71</v>
      </c>
      <c r="I566" s="77">
        <v>0</v>
      </c>
      <c r="J566" s="77">
        <v>0</v>
      </c>
      <c r="K566" s="77">
        <v>0</v>
      </c>
      <c r="L566" s="77">
        <v>0</v>
      </c>
      <c r="M566" s="77">
        <v>0</v>
      </c>
      <c r="N566" s="91">
        <v>2500000</v>
      </c>
    </row>
    <row r="567" spans="1:14" ht="15" customHeight="1" x14ac:dyDescent="0.25">
      <c r="A567" s="70">
        <v>2019</v>
      </c>
      <c r="B567" s="24" t="s">
        <v>223</v>
      </c>
      <c r="C567" s="25">
        <v>1</v>
      </c>
      <c r="D567" s="25">
        <v>1</v>
      </c>
      <c r="E567" s="25">
        <v>0</v>
      </c>
      <c r="F567" s="24" t="s">
        <v>221</v>
      </c>
      <c r="G567" s="24" t="s">
        <v>52</v>
      </c>
      <c r="H567" s="24" t="s">
        <v>61</v>
      </c>
      <c r="I567" s="77">
        <v>0</v>
      </c>
      <c r="J567" s="77">
        <v>0</v>
      </c>
      <c r="K567" s="77">
        <v>1156.25</v>
      </c>
      <c r="L567" s="77">
        <v>0</v>
      </c>
      <c r="M567" s="77">
        <v>0</v>
      </c>
      <c r="N567" s="91">
        <v>300000</v>
      </c>
    </row>
    <row r="568" spans="1:14" ht="15" customHeight="1" x14ac:dyDescent="0.25">
      <c r="A568" s="70">
        <v>2019</v>
      </c>
      <c r="B568" s="24" t="s">
        <v>223</v>
      </c>
      <c r="C568" s="25">
        <v>1</v>
      </c>
      <c r="D568" s="25">
        <v>1</v>
      </c>
      <c r="E568" s="25">
        <v>1</v>
      </c>
      <c r="F568" s="24" t="s">
        <v>221</v>
      </c>
      <c r="G568" s="24" t="s">
        <v>62</v>
      </c>
      <c r="H568" s="24" t="s">
        <v>71</v>
      </c>
      <c r="I568" s="77">
        <v>0</v>
      </c>
      <c r="J568" s="77">
        <v>0</v>
      </c>
      <c r="K568" s="77">
        <v>0</v>
      </c>
      <c r="L568" s="77">
        <v>0</v>
      </c>
      <c r="M568" s="77">
        <v>0</v>
      </c>
      <c r="N568" s="91">
        <v>3000000</v>
      </c>
    </row>
    <row r="569" spans="1:14" ht="15" customHeight="1" x14ac:dyDescent="0.25">
      <c r="A569" s="70">
        <v>2019</v>
      </c>
      <c r="B569" s="24" t="s">
        <v>223</v>
      </c>
      <c r="C569" s="25">
        <v>1</v>
      </c>
      <c r="D569" s="25">
        <v>1</v>
      </c>
      <c r="E569" s="25">
        <v>1</v>
      </c>
      <c r="F569" s="24" t="s">
        <v>221</v>
      </c>
      <c r="G569" s="24" t="s">
        <v>64</v>
      </c>
      <c r="H569" s="24" t="s">
        <v>71</v>
      </c>
      <c r="I569" s="77">
        <v>0</v>
      </c>
      <c r="J569" s="77">
        <v>0</v>
      </c>
      <c r="K569" s="77">
        <v>12.5</v>
      </c>
      <c r="L569" s="77">
        <v>0</v>
      </c>
      <c r="M569" s="77">
        <v>0</v>
      </c>
      <c r="N569" s="91">
        <v>1000000</v>
      </c>
    </row>
    <row r="570" spans="1:14" s="110" customFormat="1" ht="15" customHeight="1" x14ac:dyDescent="0.25">
      <c r="A570" s="74">
        <v>2019</v>
      </c>
      <c r="B570" s="75" t="s">
        <v>223</v>
      </c>
      <c r="C570" s="76">
        <v>1</v>
      </c>
      <c r="D570" s="76">
        <v>1</v>
      </c>
      <c r="E570" s="76">
        <v>0</v>
      </c>
      <c r="F570" s="75" t="s">
        <v>217</v>
      </c>
      <c r="G570" s="75" t="s">
        <v>217</v>
      </c>
      <c r="H570" s="75" t="s">
        <v>53</v>
      </c>
      <c r="I570" s="34">
        <v>0</v>
      </c>
      <c r="J570" s="34">
        <v>8216.7181700000074</v>
      </c>
      <c r="K570" s="34">
        <v>0</v>
      </c>
      <c r="L570" s="34">
        <v>0</v>
      </c>
      <c r="M570" s="34">
        <v>0</v>
      </c>
      <c r="N570" s="119">
        <v>716726.06883</v>
      </c>
    </row>
    <row r="571" spans="1:14" ht="15" customHeight="1" x14ac:dyDescent="0.25">
      <c r="A571" s="93">
        <v>2019</v>
      </c>
      <c r="B571" s="24" t="s">
        <v>223</v>
      </c>
      <c r="C571" s="25">
        <v>1</v>
      </c>
      <c r="D571" s="25">
        <v>1</v>
      </c>
      <c r="E571" s="25">
        <v>0</v>
      </c>
      <c r="F571" s="24" t="s">
        <v>222</v>
      </c>
      <c r="G571" s="24" t="s">
        <v>204</v>
      </c>
      <c r="H571" s="24" t="s">
        <v>39</v>
      </c>
      <c r="I571" s="77">
        <v>0</v>
      </c>
      <c r="J571" s="77">
        <v>0</v>
      </c>
      <c r="K571" s="77">
        <v>0</v>
      </c>
      <c r="L571" s="77">
        <v>0</v>
      </c>
      <c r="M571" s="77">
        <v>0</v>
      </c>
      <c r="N571" s="91">
        <v>0</v>
      </c>
    </row>
    <row r="572" spans="1:14" ht="15" customHeight="1" x14ac:dyDescent="0.25">
      <c r="A572" s="93">
        <v>2019</v>
      </c>
      <c r="B572" s="24" t="s">
        <v>223</v>
      </c>
      <c r="C572" s="25">
        <v>1</v>
      </c>
      <c r="D572" s="25">
        <v>1</v>
      </c>
      <c r="E572" s="25">
        <v>0</v>
      </c>
      <c r="F572" s="24" t="s">
        <v>222</v>
      </c>
      <c r="G572" s="24" t="s">
        <v>204</v>
      </c>
      <c r="H572" s="24" t="s">
        <v>39</v>
      </c>
      <c r="I572" s="77">
        <v>0</v>
      </c>
      <c r="J572" s="77">
        <v>0</v>
      </c>
      <c r="K572" s="77">
        <v>0</v>
      </c>
      <c r="L572" s="77">
        <v>0</v>
      </c>
      <c r="M572" s="77">
        <v>0</v>
      </c>
      <c r="N572" s="91">
        <v>0</v>
      </c>
    </row>
    <row r="573" spans="1:14" ht="15" customHeight="1" x14ac:dyDescent="0.25">
      <c r="A573" s="93">
        <v>2019</v>
      </c>
      <c r="B573" s="24" t="s">
        <v>223</v>
      </c>
      <c r="C573" s="25">
        <v>1</v>
      </c>
      <c r="D573" s="25">
        <v>1</v>
      </c>
      <c r="E573" s="25">
        <v>0</v>
      </c>
      <c r="F573" s="24" t="s">
        <v>222</v>
      </c>
      <c r="G573" s="24" t="s">
        <v>204</v>
      </c>
      <c r="H573" s="24" t="s">
        <v>39</v>
      </c>
      <c r="I573" s="77">
        <v>0</v>
      </c>
      <c r="J573" s="77">
        <v>0</v>
      </c>
      <c r="K573" s="77">
        <v>0</v>
      </c>
      <c r="L573" s="77">
        <v>0</v>
      </c>
      <c r="M573" s="77">
        <v>0</v>
      </c>
      <c r="N573" s="91">
        <v>0</v>
      </c>
    </row>
    <row r="574" spans="1:14" ht="15" customHeight="1" x14ac:dyDescent="0.25">
      <c r="A574" s="93">
        <v>2019</v>
      </c>
      <c r="B574" s="24" t="s">
        <v>223</v>
      </c>
      <c r="C574" s="25">
        <v>1</v>
      </c>
      <c r="D574" s="25">
        <v>1</v>
      </c>
      <c r="E574" s="25">
        <v>0</v>
      </c>
      <c r="F574" s="24" t="s">
        <v>222</v>
      </c>
      <c r="G574" s="24" t="s">
        <v>205</v>
      </c>
      <c r="H574" s="24" t="s">
        <v>39</v>
      </c>
      <c r="I574" s="77">
        <v>0</v>
      </c>
      <c r="J574" s="77">
        <v>0</v>
      </c>
      <c r="K574" s="77">
        <v>0</v>
      </c>
      <c r="L574" s="77">
        <v>0</v>
      </c>
      <c r="M574" s="77">
        <v>0</v>
      </c>
      <c r="N574" s="91">
        <v>0</v>
      </c>
    </row>
    <row r="575" spans="1:14" ht="15" customHeight="1" x14ac:dyDescent="0.25">
      <c r="A575" s="93">
        <v>2019</v>
      </c>
      <c r="B575" s="24" t="s">
        <v>223</v>
      </c>
      <c r="C575" s="25">
        <v>1</v>
      </c>
      <c r="D575" s="25">
        <v>1</v>
      </c>
      <c r="E575" s="25">
        <v>0</v>
      </c>
      <c r="F575" s="24" t="s">
        <v>222</v>
      </c>
      <c r="G575" s="24" t="s">
        <v>205</v>
      </c>
      <c r="H575" s="24" t="s">
        <v>39</v>
      </c>
      <c r="I575" s="77">
        <v>0</v>
      </c>
      <c r="J575" s="77">
        <v>0</v>
      </c>
      <c r="K575" s="77">
        <v>0</v>
      </c>
      <c r="L575" s="77">
        <v>0</v>
      </c>
      <c r="M575" s="77">
        <v>0</v>
      </c>
      <c r="N575" s="91">
        <v>0</v>
      </c>
    </row>
    <row r="576" spans="1:14" ht="15" customHeight="1" x14ac:dyDescent="0.25">
      <c r="A576" s="93">
        <v>2019</v>
      </c>
      <c r="B576" s="24" t="s">
        <v>223</v>
      </c>
      <c r="C576" s="25">
        <v>1</v>
      </c>
      <c r="D576" s="25">
        <v>1</v>
      </c>
      <c r="E576" s="25">
        <v>0</v>
      </c>
      <c r="F576" s="24" t="s">
        <v>222</v>
      </c>
      <c r="G576" s="24" t="s">
        <v>206</v>
      </c>
      <c r="H576" s="24" t="s">
        <v>39</v>
      </c>
      <c r="I576" s="77">
        <v>0</v>
      </c>
      <c r="J576" s="77">
        <v>60794.471119999886</v>
      </c>
      <c r="K576" s="77">
        <v>492.12364000000525</v>
      </c>
      <c r="L576" s="77">
        <v>0</v>
      </c>
      <c r="M576" s="77">
        <v>0</v>
      </c>
      <c r="N576" s="91">
        <v>0</v>
      </c>
    </row>
    <row r="577" spans="1:14" ht="15" customHeight="1" x14ac:dyDescent="0.25">
      <c r="A577" s="93">
        <v>2019</v>
      </c>
      <c r="B577" s="24" t="s">
        <v>223</v>
      </c>
      <c r="C577" s="25">
        <v>1</v>
      </c>
      <c r="D577" s="25">
        <v>1</v>
      </c>
      <c r="E577" s="25">
        <v>0</v>
      </c>
      <c r="F577" s="24" t="s">
        <v>222</v>
      </c>
      <c r="G577" s="24" t="s">
        <v>206</v>
      </c>
      <c r="H577" s="24" t="s">
        <v>39</v>
      </c>
      <c r="I577" s="77">
        <v>0</v>
      </c>
      <c r="J577" s="77">
        <v>19166.666666666279</v>
      </c>
      <c r="K577" s="77">
        <v>1645.9579166666808</v>
      </c>
      <c r="L577" s="77">
        <v>0</v>
      </c>
      <c r="M577" s="77">
        <v>0</v>
      </c>
      <c r="N577" s="91">
        <v>184166.66666666698</v>
      </c>
    </row>
    <row r="578" spans="1:14" ht="15" customHeight="1" x14ac:dyDescent="0.25">
      <c r="A578" s="93">
        <v>2019</v>
      </c>
      <c r="B578" s="24" t="s">
        <v>223</v>
      </c>
      <c r="C578" s="25">
        <v>1</v>
      </c>
      <c r="D578" s="25">
        <v>1</v>
      </c>
      <c r="E578" s="25">
        <v>0</v>
      </c>
      <c r="F578" s="24" t="s">
        <v>222</v>
      </c>
      <c r="G578" s="24" t="s">
        <v>207</v>
      </c>
      <c r="H578" s="24" t="s">
        <v>39</v>
      </c>
      <c r="I578" s="77">
        <v>0</v>
      </c>
      <c r="J578" s="77">
        <v>10000</v>
      </c>
      <c r="K578" s="77">
        <v>114.16666666671517</v>
      </c>
      <c r="L578" s="77">
        <v>0</v>
      </c>
      <c r="M578" s="77">
        <v>0</v>
      </c>
      <c r="N578" s="91">
        <v>10000</v>
      </c>
    </row>
    <row r="579" spans="1:14" ht="15" customHeight="1" x14ac:dyDescent="0.25">
      <c r="A579" s="92">
        <v>2019</v>
      </c>
      <c r="B579" s="24" t="s">
        <v>223</v>
      </c>
      <c r="C579" s="25">
        <v>1</v>
      </c>
      <c r="D579" s="25">
        <v>0</v>
      </c>
      <c r="E579" s="25">
        <v>0</v>
      </c>
      <c r="F579" s="24" t="s">
        <v>218</v>
      </c>
      <c r="G579" s="24" t="s">
        <v>198</v>
      </c>
      <c r="H579" s="24" t="s">
        <v>17</v>
      </c>
      <c r="I579" s="77">
        <v>0</v>
      </c>
      <c r="J579" s="77">
        <v>0</v>
      </c>
      <c r="K579" s="77">
        <v>0</v>
      </c>
      <c r="L579" s="91">
        <v>0</v>
      </c>
      <c r="M579" s="91">
        <v>-2129.6682000000146</v>
      </c>
      <c r="N579" s="91">
        <v>360426.7206</v>
      </c>
    </row>
    <row r="580" spans="1:14" ht="15" customHeight="1" x14ac:dyDescent="0.25">
      <c r="A580" s="92">
        <v>2019</v>
      </c>
      <c r="B580" s="24" t="s">
        <v>223</v>
      </c>
      <c r="C580" s="25">
        <v>1</v>
      </c>
      <c r="D580" s="25">
        <v>0</v>
      </c>
      <c r="E580" s="25">
        <v>0</v>
      </c>
      <c r="F580" s="24" t="s">
        <v>218</v>
      </c>
      <c r="G580" s="24" t="s">
        <v>199</v>
      </c>
      <c r="H580" s="24" t="s">
        <v>17</v>
      </c>
      <c r="I580" s="77">
        <v>0</v>
      </c>
      <c r="J580" s="77">
        <v>0</v>
      </c>
      <c r="K580" s="77">
        <v>0</v>
      </c>
      <c r="L580" s="91">
        <v>0</v>
      </c>
      <c r="M580" s="91">
        <v>-2067.4062354000052</v>
      </c>
      <c r="N580" s="91">
        <v>349889.45675820002</v>
      </c>
    </row>
    <row r="582" spans="1:14" s="111" customFormat="1" ht="15" customHeight="1" x14ac:dyDescent="0.25">
      <c r="H582" s="111" t="s">
        <v>142</v>
      </c>
      <c r="I582" s="112">
        <f t="shared" ref="I582:M582" si="0">+SUBTOTAL(9,I6:I580)</f>
        <v>3039129.3726600008</v>
      </c>
      <c r="J582" s="112">
        <f t="shared" si="0"/>
        <v>1560580.7730933332</v>
      </c>
      <c r="K582" s="112">
        <f t="shared" si="0"/>
        <v>976211.4495971296</v>
      </c>
      <c r="L582" s="112">
        <f t="shared" si="0"/>
        <v>2691.1562200000003</v>
      </c>
      <c r="M582" s="112">
        <f t="shared" si="0"/>
        <v>29976.542778200208</v>
      </c>
      <c r="N582" s="112">
        <f>+SUBTOTAL(9,N6:N580)</f>
        <v>193854992.4645752</v>
      </c>
    </row>
    <row r="589" spans="1:14" ht="15" customHeight="1" x14ac:dyDescent="0.25">
      <c r="M589" s="113"/>
    </row>
  </sheetData>
  <sheetProtection sheet="1" objects="1" autoFilter="0" pivotTables="0"/>
  <mergeCells count="3">
    <mergeCell ref="A2:N2"/>
    <mergeCell ref="A1:N1"/>
    <mergeCell ref="A3:N3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zoomScale="85" zoomScaleNormal="85" workbookViewId="0">
      <selection sqref="A1:B18"/>
    </sheetView>
  </sheetViews>
  <sheetFormatPr baseColWidth="10" defaultColWidth="11.42578125" defaultRowHeight="15" x14ac:dyDescent="0.25"/>
  <cols>
    <col min="1" max="1" width="65.140625" style="72" customWidth="1"/>
    <col min="2" max="2" width="16.42578125" style="72" customWidth="1"/>
    <col min="3" max="16384" width="11.42578125" style="72"/>
  </cols>
  <sheetData>
    <row r="1" spans="1:2" s="8" customFormat="1" ht="25.5" customHeight="1" x14ac:dyDescent="0.25">
      <c r="A1" s="158" t="s">
        <v>236</v>
      </c>
      <c r="B1" s="158"/>
    </row>
    <row r="2" spans="1:2" s="8" customFormat="1" x14ac:dyDescent="0.25">
      <c r="A2" s="158" t="s">
        <v>229</v>
      </c>
      <c r="B2" s="158"/>
    </row>
    <row r="3" spans="1:2" s="8" customFormat="1" x14ac:dyDescent="0.25">
      <c r="A3" s="158" t="s">
        <v>183</v>
      </c>
      <c r="B3" s="158"/>
    </row>
    <row r="5" spans="1:2" ht="24" customHeight="1" x14ac:dyDescent="0.25">
      <c r="A5" s="71" t="s">
        <v>88</v>
      </c>
      <c r="B5" s="71" t="s">
        <v>187</v>
      </c>
    </row>
    <row r="6" spans="1:2" ht="24" customHeight="1" x14ac:dyDescent="0.25">
      <c r="A6" s="68" t="s">
        <v>208</v>
      </c>
      <c r="B6" s="69">
        <v>490200</v>
      </c>
    </row>
    <row r="7" spans="1:2" ht="24" customHeight="1" x14ac:dyDescent="0.25">
      <c r="A7" s="68" t="s">
        <v>209</v>
      </c>
      <c r="B7" s="69">
        <f>716726.06883+106427.528775+194166.666666667</f>
        <v>1017320.264271667</v>
      </c>
    </row>
    <row r="8" spans="1:2" ht="24" customHeight="1" x14ac:dyDescent="0.25">
      <c r="A8" s="68" t="s">
        <v>210</v>
      </c>
      <c r="B8" s="18">
        <v>7400</v>
      </c>
    </row>
    <row r="9" spans="1:2" ht="24" customHeight="1" x14ac:dyDescent="0.25">
      <c r="A9" s="68" t="s">
        <v>211</v>
      </c>
      <c r="B9" s="18">
        <v>185000</v>
      </c>
    </row>
    <row r="10" spans="1:2" ht="24" customHeight="1" x14ac:dyDescent="0.25">
      <c r="A10" s="68" t="s">
        <v>212</v>
      </c>
      <c r="B10" s="18">
        <v>2981296</v>
      </c>
    </row>
    <row r="11" spans="1:2" ht="24" customHeight="1" x14ac:dyDescent="0.25">
      <c r="A11" s="68" t="s">
        <v>213</v>
      </c>
      <c r="B11" s="18">
        <v>2769876.4415999996</v>
      </c>
    </row>
    <row r="12" spans="1:2" ht="24" customHeight="1" x14ac:dyDescent="0.25">
      <c r="A12" s="128" t="s">
        <v>4</v>
      </c>
      <c r="B12" s="73">
        <f>SUM(B6:B11)</f>
        <v>7451092.7058716668</v>
      </c>
    </row>
  </sheetData>
  <sheetProtection sheet="1" objects="1" scenarios="1" formatCells="0" formatColumns="0" formatRows="0" autoFilter="0" pivotTables="0"/>
  <mergeCells count="3">
    <mergeCell ref="A1:B1"/>
    <mergeCell ref="A2:B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8"/>
  <sheetViews>
    <sheetView topLeftCell="K1" zoomScale="85" zoomScaleNormal="85" workbookViewId="0">
      <pane ySplit="5" topLeftCell="A119" activePane="bottomLeft" state="frozen"/>
      <selection activeCell="E68" sqref="E68"/>
      <selection pane="bottomLeft" sqref="A1:S130"/>
    </sheetView>
  </sheetViews>
  <sheetFormatPr baseColWidth="10" defaultRowHeight="15" x14ac:dyDescent="0.25"/>
  <cols>
    <col min="1" max="2" width="12.7109375" style="95" customWidth="1"/>
    <col min="3" max="8" width="11.28515625" style="95" customWidth="1"/>
    <col min="9" max="9" width="26.5703125" style="95" bestFit="1" customWidth="1"/>
    <col min="10" max="10" width="64.28515625" style="95" customWidth="1"/>
    <col min="11" max="13" width="21.140625" style="95" customWidth="1"/>
    <col min="14" max="14" width="21.5703125" style="95" customWidth="1"/>
    <col min="15" max="15" width="19.42578125" style="28" bestFit="1" customWidth="1"/>
    <col min="16" max="16" width="18.85546875" style="28" bestFit="1" customWidth="1"/>
    <col min="17" max="17" width="20.28515625" style="28" bestFit="1" customWidth="1"/>
    <col min="18" max="18" width="16.140625" style="28" bestFit="1" customWidth="1"/>
    <col min="19" max="19" width="20.140625" style="28" bestFit="1" customWidth="1"/>
    <col min="20" max="16384" width="11.42578125" style="95"/>
  </cols>
  <sheetData>
    <row r="1" spans="1:19" s="24" customFormat="1" ht="33" customHeight="1" x14ac:dyDescent="0.25">
      <c r="A1" s="146" t="s">
        <v>294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</row>
    <row r="2" spans="1:19" s="24" customFormat="1" x14ac:dyDescent="0.25">
      <c r="A2" s="146" t="s">
        <v>240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1:19" s="24" customFormat="1" x14ac:dyDescent="0.25">
      <c r="A3" s="146" t="s">
        <v>183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</row>
    <row r="4" spans="1:19" s="24" customFormat="1" x14ac:dyDescent="0.25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77"/>
    </row>
    <row r="5" spans="1:19" ht="60" x14ac:dyDescent="0.25">
      <c r="A5" s="22" t="s">
        <v>66</v>
      </c>
      <c r="B5" s="22" t="s">
        <v>67</v>
      </c>
      <c r="C5" s="26" t="s">
        <v>260</v>
      </c>
      <c r="D5" s="26" t="s">
        <v>261</v>
      </c>
      <c r="E5" s="26" t="s">
        <v>262</v>
      </c>
      <c r="F5" s="22" t="s">
        <v>263</v>
      </c>
      <c r="G5" s="22" t="s">
        <v>264</v>
      </c>
      <c r="H5" s="22" t="s">
        <v>265</v>
      </c>
      <c r="I5" s="22" t="s">
        <v>266</v>
      </c>
      <c r="J5" s="22" t="s">
        <v>267</v>
      </c>
      <c r="K5" s="84" t="s">
        <v>0</v>
      </c>
      <c r="L5" s="84" t="s">
        <v>1</v>
      </c>
      <c r="M5" s="84" t="s">
        <v>268</v>
      </c>
      <c r="N5" s="84" t="s">
        <v>68</v>
      </c>
      <c r="O5" s="84"/>
      <c r="P5" s="84"/>
      <c r="Q5" s="84"/>
      <c r="R5" s="84"/>
      <c r="S5" s="84"/>
    </row>
    <row r="6" spans="1:19" x14ac:dyDescent="0.25">
      <c r="A6" s="27">
        <v>2019</v>
      </c>
      <c r="B6" s="24" t="s">
        <v>11</v>
      </c>
      <c r="C6" s="114">
        <v>1</v>
      </c>
      <c r="D6" s="114">
        <v>0</v>
      </c>
      <c r="E6" s="114">
        <v>0</v>
      </c>
      <c r="F6" s="25">
        <v>0</v>
      </c>
      <c r="G6" s="25">
        <v>0</v>
      </c>
      <c r="H6" s="25">
        <v>0</v>
      </c>
      <c r="I6" s="25" t="s">
        <v>269</v>
      </c>
      <c r="J6" s="115" t="s">
        <v>270</v>
      </c>
      <c r="K6" s="116">
        <v>11000</v>
      </c>
      <c r="L6" s="116">
        <v>8152.4896799999997</v>
      </c>
      <c r="M6" s="116">
        <v>2562.2577700000002</v>
      </c>
      <c r="N6" s="116">
        <v>713095.08122699999</v>
      </c>
      <c r="O6" s="77"/>
      <c r="P6" s="77"/>
      <c r="Q6" s="77"/>
      <c r="R6" s="77"/>
      <c r="S6" s="77"/>
    </row>
    <row r="7" spans="1:19" x14ac:dyDescent="0.25">
      <c r="A7" s="27">
        <v>2019</v>
      </c>
      <c r="B7" s="24" t="s">
        <v>11</v>
      </c>
      <c r="C7" s="114">
        <v>1</v>
      </c>
      <c r="D7" s="114">
        <v>0</v>
      </c>
      <c r="E7" s="114">
        <v>0</v>
      </c>
      <c r="F7" s="25">
        <v>0</v>
      </c>
      <c r="G7" s="25">
        <v>0</v>
      </c>
      <c r="H7" s="25">
        <v>0</v>
      </c>
      <c r="I7" s="25" t="s">
        <v>269</v>
      </c>
      <c r="J7" s="115" t="s">
        <v>271</v>
      </c>
      <c r="K7" s="116">
        <v>230000</v>
      </c>
      <c r="L7" s="77">
        <v>80000</v>
      </c>
      <c r="M7" s="77">
        <v>29513.49166</v>
      </c>
      <c r="N7" s="77">
        <v>12374409.451959999</v>
      </c>
      <c r="O7" s="77"/>
      <c r="P7" s="77"/>
      <c r="Q7" s="77"/>
      <c r="R7" s="77"/>
      <c r="S7" s="77"/>
    </row>
    <row r="8" spans="1:19" x14ac:dyDescent="0.25">
      <c r="A8" s="27">
        <v>2019</v>
      </c>
      <c r="B8" s="24" t="s">
        <v>11</v>
      </c>
      <c r="C8" s="114">
        <v>1</v>
      </c>
      <c r="D8" s="114">
        <v>0</v>
      </c>
      <c r="E8" s="114">
        <v>0</v>
      </c>
      <c r="F8" s="25">
        <v>0</v>
      </c>
      <c r="G8" s="25">
        <v>0</v>
      </c>
      <c r="H8" s="25">
        <v>0</v>
      </c>
      <c r="I8" s="139" t="s">
        <v>272</v>
      </c>
      <c r="J8" s="120" t="s">
        <v>72</v>
      </c>
      <c r="K8" s="116">
        <v>16271.218849999999</v>
      </c>
      <c r="L8" s="77">
        <v>18256.371799999997</v>
      </c>
      <c r="M8" s="77">
        <v>7103.4583299999949</v>
      </c>
      <c r="N8" s="77">
        <v>1413679.7569799998</v>
      </c>
      <c r="O8" s="77"/>
      <c r="P8" s="77"/>
      <c r="Q8" s="77"/>
      <c r="R8" s="77"/>
      <c r="S8" s="77"/>
    </row>
    <row r="9" spans="1:19" x14ac:dyDescent="0.25">
      <c r="A9" s="27">
        <v>2019</v>
      </c>
      <c r="B9" s="24" t="s">
        <v>11</v>
      </c>
      <c r="C9" s="114">
        <v>1</v>
      </c>
      <c r="D9" s="114">
        <v>0</v>
      </c>
      <c r="E9" s="114">
        <v>0</v>
      </c>
      <c r="F9" s="25">
        <v>0</v>
      </c>
      <c r="G9" s="25">
        <v>0</v>
      </c>
      <c r="H9" s="25">
        <v>0</v>
      </c>
      <c r="I9" s="139" t="s">
        <v>273</v>
      </c>
      <c r="J9" s="117" t="s">
        <v>274</v>
      </c>
      <c r="K9" s="116">
        <v>0</v>
      </c>
      <c r="L9" s="34">
        <v>0</v>
      </c>
      <c r="M9" s="34">
        <v>0</v>
      </c>
      <c r="N9" s="34">
        <v>1995701.6992799998</v>
      </c>
      <c r="O9" s="77"/>
      <c r="P9" s="77"/>
      <c r="Q9" s="77"/>
      <c r="R9" s="77"/>
      <c r="S9" s="77"/>
    </row>
    <row r="10" spans="1:19" x14ac:dyDescent="0.25">
      <c r="A10" s="27">
        <v>2019</v>
      </c>
      <c r="B10" s="24" t="s">
        <v>11</v>
      </c>
      <c r="C10" s="114">
        <v>1</v>
      </c>
      <c r="D10" s="114">
        <v>0</v>
      </c>
      <c r="E10" s="114">
        <v>0</v>
      </c>
      <c r="F10" s="25">
        <v>0</v>
      </c>
      <c r="G10" s="25">
        <v>0</v>
      </c>
      <c r="H10" s="25">
        <v>0</v>
      </c>
      <c r="I10" s="139" t="s">
        <v>273</v>
      </c>
      <c r="J10" s="118" t="s">
        <v>275</v>
      </c>
      <c r="K10" s="116">
        <v>0</v>
      </c>
      <c r="L10" s="77">
        <v>0</v>
      </c>
      <c r="M10" s="77">
        <v>0</v>
      </c>
      <c r="N10" s="77">
        <v>635109.73864999996</v>
      </c>
      <c r="O10" s="77"/>
      <c r="P10" s="77"/>
      <c r="Q10" s="77"/>
      <c r="R10" s="77"/>
      <c r="S10" s="77"/>
    </row>
    <row r="11" spans="1:19" x14ac:dyDescent="0.25">
      <c r="A11" s="27">
        <v>2019</v>
      </c>
      <c r="B11" s="24" t="s">
        <v>11</v>
      </c>
      <c r="C11" s="25">
        <v>0</v>
      </c>
      <c r="D11" s="114">
        <v>1</v>
      </c>
      <c r="E11" s="114">
        <v>0</v>
      </c>
      <c r="F11" s="25">
        <v>0</v>
      </c>
      <c r="G11" s="25">
        <v>0</v>
      </c>
      <c r="H11" s="25">
        <v>0</v>
      </c>
      <c r="I11" s="25" t="s">
        <v>269</v>
      </c>
      <c r="J11" s="115" t="s">
        <v>270</v>
      </c>
      <c r="K11" s="116">
        <v>11000</v>
      </c>
      <c r="L11" s="91">
        <v>8152.4896799999997</v>
      </c>
      <c r="M11" s="77">
        <v>2562.2577700000002</v>
      </c>
      <c r="N11" s="77">
        <v>713095.0812270001</v>
      </c>
      <c r="O11" s="77"/>
      <c r="P11" s="77"/>
      <c r="Q11" s="77"/>
      <c r="R11" s="77"/>
      <c r="S11" s="77"/>
    </row>
    <row r="12" spans="1:19" x14ac:dyDescent="0.25">
      <c r="A12" s="27">
        <v>2019</v>
      </c>
      <c r="B12" s="24" t="s">
        <v>11</v>
      </c>
      <c r="C12" s="25">
        <v>0</v>
      </c>
      <c r="D12" s="114">
        <v>1</v>
      </c>
      <c r="E12" s="114">
        <v>0</v>
      </c>
      <c r="F12" s="25">
        <v>0</v>
      </c>
      <c r="G12" s="25">
        <v>0</v>
      </c>
      <c r="H12" s="25">
        <v>0</v>
      </c>
      <c r="I12" s="25" t="s">
        <v>269</v>
      </c>
      <c r="J12" s="115" t="s">
        <v>271</v>
      </c>
      <c r="K12" s="116">
        <v>230000</v>
      </c>
      <c r="L12" s="91">
        <v>80000</v>
      </c>
      <c r="M12" s="77">
        <v>29513.49166</v>
      </c>
      <c r="N12" s="77">
        <v>12374409.451959999</v>
      </c>
      <c r="O12" s="77"/>
      <c r="P12" s="77"/>
      <c r="Q12" s="77"/>
      <c r="R12" s="77"/>
      <c r="S12" s="77"/>
    </row>
    <row r="13" spans="1:19" x14ac:dyDescent="0.25">
      <c r="A13" s="27">
        <v>2019</v>
      </c>
      <c r="B13" s="24" t="s">
        <v>11</v>
      </c>
      <c r="C13" s="25">
        <v>0</v>
      </c>
      <c r="D13" s="114">
        <v>1</v>
      </c>
      <c r="E13" s="114">
        <v>0</v>
      </c>
      <c r="F13" s="25">
        <v>0</v>
      </c>
      <c r="G13" s="25">
        <v>0</v>
      </c>
      <c r="H13" s="25">
        <v>0</v>
      </c>
      <c r="I13" s="139" t="s">
        <v>272</v>
      </c>
      <c r="J13" s="120" t="s">
        <v>72</v>
      </c>
      <c r="K13" s="116">
        <v>16271.218849999999</v>
      </c>
      <c r="L13" s="91">
        <v>18256.371799999997</v>
      </c>
      <c r="M13" s="77">
        <v>7103.4583299999949</v>
      </c>
      <c r="N13" s="77">
        <v>1413679.7569799998</v>
      </c>
      <c r="O13" s="77"/>
      <c r="P13" s="77"/>
      <c r="Q13" s="77"/>
      <c r="R13" s="77"/>
      <c r="S13" s="77"/>
    </row>
    <row r="14" spans="1:19" x14ac:dyDescent="0.25">
      <c r="A14" s="27">
        <v>2019</v>
      </c>
      <c r="B14" s="24" t="s">
        <v>11</v>
      </c>
      <c r="C14" s="25">
        <v>0</v>
      </c>
      <c r="D14" s="114">
        <v>1</v>
      </c>
      <c r="E14" s="114">
        <v>0</v>
      </c>
      <c r="F14" s="25">
        <v>0</v>
      </c>
      <c r="G14" s="25">
        <v>0</v>
      </c>
      <c r="H14" s="25">
        <v>0</v>
      </c>
      <c r="I14" s="139" t="s">
        <v>273</v>
      </c>
      <c r="J14" s="117" t="s">
        <v>274</v>
      </c>
      <c r="K14" s="116">
        <v>0</v>
      </c>
      <c r="L14" s="91">
        <v>0</v>
      </c>
      <c r="M14" s="77">
        <v>0</v>
      </c>
      <c r="N14" s="77">
        <v>1995701.6992799998</v>
      </c>
      <c r="O14" s="77"/>
      <c r="P14" s="77"/>
      <c r="Q14" s="77"/>
      <c r="R14" s="77"/>
      <c r="S14" s="77"/>
    </row>
    <row r="15" spans="1:19" x14ac:dyDescent="0.25">
      <c r="A15" s="27">
        <v>2019</v>
      </c>
      <c r="B15" s="24" t="s">
        <v>11</v>
      </c>
      <c r="C15" s="25">
        <v>0</v>
      </c>
      <c r="D15" s="114">
        <v>1</v>
      </c>
      <c r="E15" s="114">
        <v>0</v>
      </c>
      <c r="F15" s="25">
        <v>0</v>
      </c>
      <c r="G15" s="25">
        <v>0</v>
      </c>
      <c r="H15" s="25">
        <v>0</v>
      </c>
      <c r="I15" s="139" t="s">
        <v>273</v>
      </c>
      <c r="J15" s="118" t="s">
        <v>275</v>
      </c>
      <c r="K15" s="116">
        <v>0</v>
      </c>
      <c r="L15" s="77">
        <v>0</v>
      </c>
      <c r="M15" s="91">
        <v>0</v>
      </c>
      <c r="N15" s="91">
        <v>635109.73864999996</v>
      </c>
      <c r="O15" s="77"/>
      <c r="P15" s="77"/>
      <c r="Q15" s="77"/>
      <c r="R15" s="77"/>
      <c r="S15" s="77"/>
    </row>
    <row r="16" spans="1:19" x14ac:dyDescent="0.25">
      <c r="A16" s="27">
        <v>2019</v>
      </c>
      <c r="B16" s="24" t="s">
        <v>11</v>
      </c>
      <c r="C16" s="25">
        <v>0</v>
      </c>
      <c r="D16" s="25">
        <v>0</v>
      </c>
      <c r="E16" s="114">
        <v>1</v>
      </c>
      <c r="F16" s="25">
        <v>0</v>
      </c>
      <c r="G16" s="25">
        <v>0</v>
      </c>
      <c r="H16" s="25">
        <v>0</v>
      </c>
      <c r="I16" s="25" t="s">
        <v>269</v>
      </c>
      <c r="J16" s="115" t="s">
        <v>270</v>
      </c>
      <c r="K16" s="116">
        <v>11000</v>
      </c>
      <c r="L16" s="77">
        <v>8152.4896799999997</v>
      </c>
      <c r="M16" s="91">
        <v>2562.2577700000002</v>
      </c>
      <c r="N16" s="91">
        <v>713095.0812270001</v>
      </c>
      <c r="O16" s="77"/>
      <c r="P16" s="77"/>
      <c r="Q16" s="77"/>
      <c r="R16" s="77"/>
      <c r="S16" s="77"/>
    </row>
    <row r="17" spans="1:19" x14ac:dyDescent="0.25">
      <c r="A17" s="27">
        <v>2019</v>
      </c>
      <c r="B17" s="24" t="s">
        <v>11</v>
      </c>
      <c r="C17" s="25">
        <v>0</v>
      </c>
      <c r="D17" s="25">
        <v>0</v>
      </c>
      <c r="E17" s="114">
        <v>1</v>
      </c>
      <c r="F17" s="25">
        <v>0</v>
      </c>
      <c r="G17" s="25">
        <v>0</v>
      </c>
      <c r="H17" s="25">
        <v>0</v>
      </c>
      <c r="I17" s="25" t="s">
        <v>269</v>
      </c>
      <c r="J17" s="115" t="s">
        <v>271</v>
      </c>
      <c r="K17" s="116">
        <v>230000</v>
      </c>
      <c r="L17" s="77">
        <v>80000</v>
      </c>
      <c r="M17" s="91">
        <v>29513.49166</v>
      </c>
      <c r="N17" s="91">
        <v>12374409.451959999</v>
      </c>
      <c r="O17" s="77"/>
      <c r="P17" s="77"/>
      <c r="Q17" s="77"/>
      <c r="R17" s="77"/>
      <c r="S17" s="77"/>
    </row>
    <row r="18" spans="1:19" x14ac:dyDescent="0.25">
      <c r="A18" s="27">
        <v>2019</v>
      </c>
      <c r="B18" s="24" t="s">
        <v>11</v>
      </c>
      <c r="C18" s="25">
        <v>0</v>
      </c>
      <c r="D18" s="25">
        <v>0</v>
      </c>
      <c r="E18" s="114">
        <v>1</v>
      </c>
      <c r="F18" s="25">
        <v>0</v>
      </c>
      <c r="G18" s="25">
        <v>0</v>
      </c>
      <c r="H18" s="25">
        <v>0</v>
      </c>
      <c r="I18" s="139" t="s">
        <v>272</v>
      </c>
      <c r="J18" s="120" t="s">
        <v>72</v>
      </c>
      <c r="K18" s="116">
        <v>1111.4456600000001</v>
      </c>
      <c r="L18" s="77">
        <v>1870.83683</v>
      </c>
      <c r="M18" s="91">
        <v>565.99832000000015</v>
      </c>
      <c r="N18" s="91">
        <v>303806.34632000001</v>
      </c>
      <c r="O18" s="77"/>
      <c r="P18" s="77"/>
      <c r="Q18" s="77"/>
      <c r="R18" s="77"/>
      <c r="S18" s="77"/>
    </row>
    <row r="19" spans="1:19" x14ac:dyDescent="0.25">
      <c r="A19" s="27">
        <v>2019</v>
      </c>
      <c r="B19" s="24" t="s">
        <v>11</v>
      </c>
      <c r="C19" s="25">
        <v>0</v>
      </c>
      <c r="D19" s="25">
        <v>0</v>
      </c>
      <c r="E19" s="114">
        <v>1</v>
      </c>
      <c r="F19" s="25">
        <v>0</v>
      </c>
      <c r="G19" s="25">
        <v>0</v>
      </c>
      <c r="H19" s="25">
        <v>0</v>
      </c>
      <c r="I19" s="139" t="s">
        <v>273</v>
      </c>
      <c r="J19" s="117" t="s">
        <v>274</v>
      </c>
      <c r="K19" s="116">
        <v>0</v>
      </c>
      <c r="L19" s="77">
        <v>0</v>
      </c>
      <c r="M19" s="91">
        <v>0</v>
      </c>
      <c r="N19" s="91">
        <v>1995701.6992799998</v>
      </c>
      <c r="O19" s="77"/>
      <c r="P19" s="77"/>
      <c r="Q19" s="77"/>
      <c r="R19" s="77"/>
      <c r="S19" s="77"/>
    </row>
    <row r="20" spans="1:19" x14ac:dyDescent="0.25">
      <c r="A20" s="27">
        <v>2019</v>
      </c>
      <c r="B20" s="24" t="s">
        <v>11</v>
      </c>
      <c r="C20" s="25">
        <v>0</v>
      </c>
      <c r="D20" s="25">
        <v>0</v>
      </c>
      <c r="E20" s="114">
        <v>1</v>
      </c>
      <c r="F20" s="25">
        <v>0</v>
      </c>
      <c r="G20" s="25">
        <v>0</v>
      </c>
      <c r="H20" s="25">
        <v>0</v>
      </c>
      <c r="I20" s="139" t="s">
        <v>273</v>
      </c>
      <c r="J20" s="118" t="s">
        <v>275</v>
      </c>
      <c r="K20" s="116">
        <v>0</v>
      </c>
      <c r="L20" s="34">
        <v>0</v>
      </c>
      <c r="M20" s="119">
        <v>0</v>
      </c>
      <c r="N20" s="119">
        <v>635109.73864999996</v>
      </c>
      <c r="O20" s="77"/>
      <c r="P20" s="77"/>
      <c r="Q20" s="77"/>
      <c r="R20" s="77"/>
      <c r="S20" s="77"/>
    </row>
    <row r="21" spans="1:19" x14ac:dyDescent="0.25">
      <c r="A21" s="27">
        <v>2019</v>
      </c>
      <c r="B21" s="24" t="s">
        <v>11</v>
      </c>
      <c r="C21" s="25">
        <v>0</v>
      </c>
      <c r="D21" s="25">
        <v>0</v>
      </c>
      <c r="E21" s="25">
        <v>0</v>
      </c>
      <c r="F21" s="114">
        <v>1</v>
      </c>
      <c r="G21" s="25">
        <v>0</v>
      </c>
      <c r="H21" s="25">
        <v>0</v>
      </c>
      <c r="I21" s="25" t="s">
        <v>269</v>
      </c>
      <c r="J21" s="115" t="s">
        <v>270</v>
      </c>
      <c r="K21" s="116">
        <v>11000</v>
      </c>
      <c r="L21" s="77">
        <v>8152.4896799999997</v>
      </c>
      <c r="M21" s="91">
        <v>2562.2577700000002</v>
      </c>
      <c r="N21" s="91">
        <v>713095.0812270001</v>
      </c>
      <c r="O21" s="77"/>
      <c r="P21" s="77"/>
      <c r="Q21" s="77"/>
      <c r="R21" s="77"/>
      <c r="S21" s="77"/>
    </row>
    <row r="22" spans="1:19" x14ac:dyDescent="0.25">
      <c r="A22" s="27">
        <v>2019</v>
      </c>
      <c r="B22" s="24" t="s">
        <v>11</v>
      </c>
      <c r="C22" s="25">
        <v>0</v>
      </c>
      <c r="D22" s="25">
        <v>0</v>
      </c>
      <c r="E22" s="25">
        <v>0</v>
      </c>
      <c r="F22" s="114">
        <v>1</v>
      </c>
      <c r="G22" s="25">
        <v>0</v>
      </c>
      <c r="H22" s="25">
        <v>0</v>
      </c>
      <c r="I22" s="139" t="s">
        <v>273</v>
      </c>
      <c r="J22" s="117" t="s">
        <v>274</v>
      </c>
      <c r="K22" s="116">
        <v>0</v>
      </c>
      <c r="L22" s="77">
        <v>0</v>
      </c>
      <c r="M22" s="91">
        <v>0</v>
      </c>
      <c r="N22" s="91">
        <v>911320.98541999992</v>
      </c>
      <c r="O22" s="77"/>
      <c r="P22" s="77"/>
      <c r="Q22" s="77"/>
      <c r="R22" s="77"/>
      <c r="S22" s="77"/>
    </row>
    <row r="23" spans="1:19" x14ac:dyDescent="0.25">
      <c r="A23" s="27">
        <v>2019</v>
      </c>
      <c r="B23" s="24" t="s">
        <v>11</v>
      </c>
      <c r="C23" s="25">
        <v>0</v>
      </c>
      <c r="D23" s="25">
        <v>0</v>
      </c>
      <c r="E23" s="25">
        <v>0</v>
      </c>
      <c r="F23" s="25">
        <v>0</v>
      </c>
      <c r="G23" s="114">
        <v>1</v>
      </c>
      <c r="H23" s="25">
        <v>0</v>
      </c>
      <c r="I23" s="25" t="s">
        <v>269</v>
      </c>
      <c r="J23" s="115" t="s">
        <v>270</v>
      </c>
      <c r="K23" s="116">
        <v>11000</v>
      </c>
      <c r="L23" s="77">
        <v>8152.4896799999997</v>
      </c>
      <c r="M23" s="77">
        <v>2562.2577700000002</v>
      </c>
      <c r="N23" s="77">
        <v>713095.0812270001</v>
      </c>
      <c r="O23" s="77"/>
      <c r="P23" s="77"/>
      <c r="Q23" s="77"/>
      <c r="R23" s="77"/>
      <c r="S23" s="77"/>
    </row>
    <row r="24" spans="1:19" x14ac:dyDescent="0.25">
      <c r="A24" s="27">
        <v>2019</v>
      </c>
      <c r="B24" s="24" t="s">
        <v>11</v>
      </c>
      <c r="C24" s="25">
        <v>0</v>
      </c>
      <c r="D24" s="25">
        <v>0</v>
      </c>
      <c r="E24" s="25">
        <v>0</v>
      </c>
      <c r="F24" s="25">
        <v>0</v>
      </c>
      <c r="G24" s="114">
        <v>1</v>
      </c>
      <c r="H24" s="25">
        <v>0</v>
      </c>
      <c r="I24" s="25" t="s">
        <v>269</v>
      </c>
      <c r="J24" s="115" t="s">
        <v>271</v>
      </c>
      <c r="K24" s="116">
        <v>80000</v>
      </c>
      <c r="L24" s="34">
        <v>80000</v>
      </c>
      <c r="M24" s="34">
        <v>5411.9702699999998</v>
      </c>
      <c r="N24" s="34">
        <v>4660486.8281400008</v>
      </c>
      <c r="O24" s="77"/>
      <c r="P24" s="77"/>
      <c r="Q24" s="77"/>
      <c r="R24" s="77"/>
      <c r="S24" s="77"/>
    </row>
    <row r="25" spans="1:19" x14ac:dyDescent="0.25">
      <c r="A25" s="27">
        <v>2019</v>
      </c>
      <c r="B25" s="24" t="s">
        <v>11</v>
      </c>
      <c r="C25" s="25">
        <v>0</v>
      </c>
      <c r="D25" s="25">
        <v>0</v>
      </c>
      <c r="E25" s="25">
        <v>0</v>
      </c>
      <c r="F25" s="25">
        <v>0</v>
      </c>
      <c r="G25" s="114">
        <v>1</v>
      </c>
      <c r="H25" s="25">
        <v>0</v>
      </c>
      <c r="I25" s="139" t="s">
        <v>273</v>
      </c>
      <c r="J25" s="117" t="s">
        <v>274</v>
      </c>
      <c r="K25" s="116">
        <v>0</v>
      </c>
      <c r="L25" s="77">
        <v>0</v>
      </c>
      <c r="M25" s="77">
        <v>0</v>
      </c>
      <c r="N25" s="77">
        <v>1228423.7381</v>
      </c>
      <c r="O25" s="77"/>
      <c r="P25" s="77"/>
      <c r="Q25" s="77"/>
      <c r="R25" s="77"/>
      <c r="S25" s="77"/>
    </row>
    <row r="26" spans="1:19" x14ac:dyDescent="0.25">
      <c r="A26" s="27">
        <v>2019</v>
      </c>
      <c r="B26" s="24" t="s">
        <v>11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114">
        <v>1</v>
      </c>
      <c r="I26" s="25" t="s">
        <v>269</v>
      </c>
      <c r="J26" s="115" t="s">
        <v>270</v>
      </c>
      <c r="K26" s="116">
        <v>11000</v>
      </c>
      <c r="L26" s="77">
        <v>8152.4896799999997</v>
      </c>
      <c r="M26" s="77">
        <v>2562.2577700000002</v>
      </c>
      <c r="N26" s="77">
        <v>713095.0812270001</v>
      </c>
      <c r="O26" s="77"/>
      <c r="P26" s="77"/>
      <c r="Q26" s="77"/>
      <c r="R26" s="77"/>
      <c r="S26" s="77"/>
    </row>
    <row r="27" spans="1:19" x14ac:dyDescent="0.25">
      <c r="A27" s="27">
        <v>2019</v>
      </c>
      <c r="B27" s="24" t="s">
        <v>11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114">
        <v>1</v>
      </c>
      <c r="I27" s="25" t="s">
        <v>269</v>
      </c>
      <c r="J27" s="115" t="s">
        <v>271</v>
      </c>
      <c r="K27" s="116">
        <v>230000</v>
      </c>
      <c r="L27" s="34">
        <v>80000</v>
      </c>
      <c r="M27" s="34">
        <v>29321.479309999999</v>
      </c>
      <c r="N27" s="34">
        <v>12354469.34302</v>
      </c>
      <c r="O27" s="77"/>
      <c r="P27" s="77"/>
      <c r="Q27" s="77"/>
      <c r="R27" s="77"/>
      <c r="S27" s="77"/>
    </row>
    <row r="28" spans="1:19" x14ac:dyDescent="0.25">
      <c r="A28" s="27">
        <v>2019</v>
      </c>
      <c r="B28" s="24" t="s">
        <v>11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114">
        <v>1</v>
      </c>
      <c r="I28" s="139" t="s">
        <v>272</v>
      </c>
      <c r="J28" s="120" t="s">
        <v>72</v>
      </c>
      <c r="K28" s="116">
        <v>15159.77319</v>
      </c>
      <c r="L28" s="77">
        <v>16436.592970000002</v>
      </c>
      <c r="M28" s="77">
        <v>6539.4285599999948</v>
      </c>
      <c r="N28" s="77">
        <v>1273768.06253</v>
      </c>
      <c r="O28" s="77"/>
      <c r="P28" s="77"/>
      <c r="Q28" s="77"/>
      <c r="R28" s="77"/>
      <c r="S28" s="77"/>
    </row>
    <row r="29" spans="1:19" x14ac:dyDescent="0.25">
      <c r="A29" s="27">
        <v>2019</v>
      </c>
      <c r="B29" s="24" t="s">
        <v>11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114">
        <v>1</v>
      </c>
      <c r="I29" s="139" t="s">
        <v>273</v>
      </c>
      <c r="J29" s="117" t="s">
        <v>274</v>
      </c>
      <c r="K29" s="116">
        <v>0</v>
      </c>
      <c r="L29" s="77">
        <v>0</v>
      </c>
      <c r="M29" s="77">
        <v>0</v>
      </c>
      <c r="N29" s="77">
        <v>1740736.0887799999</v>
      </c>
      <c r="O29" s="77"/>
      <c r="P29" s="77"/>
      <c r="Q29" s="77"/>
      <c r="R29" s="77"/>
      <c r="S29" s="77"/>
    </row>
    <row r="30" spans="1:19" x14ac:dyDescent="0.25">
      <c r="A30" s="27">
        <v>2019</v>
      </c>
      <c r="B30" s="24" t="s">
        <v>11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114">
        <v>1</v>
      </c>
      <c r="I30" s="139" t="s">
        <v>273</v>
      </c>
      <c r="J30" s="118" t="s">
        <v>275</v>
      </c>
      <c r="K30" s="116">
        <v>0</v>
      </c>
      <c r="L30" s="77">
        <v>0</v>
      </c>
      <c r="M30" s="77">
        <v>0</v>
      </c>
      <c r="N30" s="77">
        <v>635109.73864999996</v>
      </c>
      <c r="O30" s="77"/>
      <c r="P30" s="77"/>
      <c r="Q30" s="77"/>
      <c r="R30" s="77"/>
      <c r="S30" s="77"/>
    </row>
    <row r="31" spans="1:19" x14ac:dyDescent="0.25">
      <c r="A31" s="27">
        <v>2019</v>
      </c>
      <c r="B31" s="24" t="s">
        <v>42</v>
      </c>
      <c r="C31" s="114">
        <v>1</v>
      </c>
      <c r="D31" s="114">
        <v>0</v>
      </c>
      <c r="E31" s="114">
        <v>0</v>
      </c>
      <c r="F31" s="25">
        <v>0</v>
      </c>
      <c r="G31" s="25">
        <v>0</v>
      </c>
      <c r="H31" s="25">
        <v>0</v>
      </c>
      <c r="I31" s="25" t="s">
        <v>269</v>
      </c>
      <c r="J31" s="115" t="s">
        <v>270</v>
      </c>
      <c r="K31" s="116">
        <v>3070</v>
      </c>
      <c r="L31" s="77">
        <v>1453.7761699999999</v>
      </c>
      <c r="M31" s="77">
        <v>2861.5232100000003</v>
      </c>
      <c r="N31" s="77">
        <v>714711.30505700014</v>
      </c>
      <c r="O31" s="77"/>
      <c r="P31" s="77"/>
      <c r="Q31" s="77"/>
      <c r="R31" s="77"/>
      <c r="S31" s="77"/>
    </row>
    <row r="32" spans="1:19" x14ac:dyDescent="0.25">
      <c r="A32" s="27">
        <v>2019</v>
      </c>
      <c r="B32" s="24" t="s">
        <v>42</v>
      </c>
      <c r="C32" s="114">
        <v>1</v>
      </c>
      <c r="D32" s="114">
        <v>0</v>
      </c>
      <c r="E32" s="114">
        <v>0</v>
      </c>
      <c r="F32" s="25">
        <v>0</v>
      </c>
      <c r="G32" s="25">
        <v>0</v>
      </c>
      <c r="H32" s="25">
        <v>0</v>
      </c>
      <c r="I32" s="25" t="s">
        <v>269</v>
      </c>
      <c r="J32" s="115" t="s">
        <v>271</v>
      </c>
      <c r="K32" s="116">
        <v>0</v>
      </c>
      <c r="L32" s="77">
        <v>0</v>
      </c>
      <c r="M32" s="77">
        <v>60738.482640000002</v>
      </c>
      <c r="N32" s="77">
        <v>12374409.451960001</v>
      </c>
      <c r="O32" s="77"/>
      <c r="P32" s="77"/>
      <c r="Q32" s="77"/>
      <c r="R32" s="77"/>
      <c r="S32" s="77"/>
    </row>
    <row r="33" spans="1:19" x14ac:dyDescent="0.25">
      <c r="A33" s="27">
        <v>2019</v>
      </c>
      <c r="B33" s="24" t="s">
        <v>42</v>
      </c>
      <c r="C33" s="114">
        <v>1</v>
      </c>
      <c r="D33" s="114">
        <v>0</v>
      </c>
      <c r="E33" s="114">
        <v>0</v>
      </c>
      <c r="F33" s="25">
        <v>0</v>
      </c>
      <c r="G33" s="25">
        <v>0</v>
      </c>
      <c r="H33" s="25">
        <v>0</v>
      </c>
      <c r="I33" s="139" t="s">
        <v>272</v>
      </c>
      <c r="J33" s="120" t="s">
        <v>72</v>
      </c>
      <c r="K33" s="120">
        <v>9571.354440000001</v>
      </c>
      <c r="L33" s="77">
        <v>20890.291539999998</v>
      </c>
      <c r="M33" s="77">
        <v>6999.4084399999992</v>
      </c>
      <c r="N33" s="77">
        <v>1400092.16567</v>
      </c>
      <c r="O33" s="77"/>
      <c r="P33" s="77"/>
      <c r="Q33" s="77"/>
      <c r="R33" s="77"/>
      <c r="S33" s="77"/>
    </row>
    <row r="34" spans="1:19" x14ac:dyDescent="0.25">
      <c r="A34" s="27">
        <v>2019</v>
      </c>
      <c r="B34" s="24" t="s">
        <v>42</v>
      </c>
      <c r="C34" s="114">
        <v>1</v>
      </c>
      <c r="D34" s="114">
        <v>0</v>
      </c>
      <c r="E34" s="114">
        <v>0</v>
      </c>
      <c r="F34" s="25">
        <v>0</v>
      </c>
      <c r="G34" s="25">
        <v>0</v>
      </c>
      <c r="H34" s="25">
        <v>0</v>
      </c>
      <c r="I34" s="139" t="s">
        <v>273</v>
      </c>
      <c r="J34" s="117" t="s">
        <v>274</v>
      </c>
      <c r="K34" s="120">
        <v>0</v>
      </c>
      <c r="L34" s="77">
        <v>0</v>
      </c>
      <c r="M34" s="77">
        <v>0</v>
      </c>
      <c r="N34" s="77">
        <v>1694797.9527100003</v>
      </c>
      <c r="O34" s="77"/>
      <c r="P34" s="77"/>
      <c r="Q34" s="77"/>
      <c r="R34" s="77"/>
      <c r="S34" s="77"/>
    </row>
    <row r="35" spans="1:19" x14ac:dyDescent="0.25">
      <c r="A35" s="27">
        <v>2019</v>
      </c>
      <c r="B35" s="24" t="s">
        <v>42</v>
      </c>
      <c r="C35" s="114">
        <v>1</v>
      </c>
      <c r="D35" s="114">
        <v>0</v>
      </c>
      <c r="E35" s="114">
        <v>0</v>
      </c>
      <c r="F35" s="25">
        <v>0</v>
      </c>
      <c r="G35" s="25">
        <v>0</v>
      </c>
      <c r="H35" s="25">
        <v>0</v>
      </c>
      <c r="I35" s="139" t="s">
        <v>273</v>
      </c>
      <c r="J35" s="118" t="s">
        <v>275</v>
      </c>
      <c r="K35" s="120">
        <v>0</v>
      </c>
      <c r="L35" s="77">
        <v>0</v>
      </c>
      <c r="M35" s="77">
        <v>0</v>
      </c>
      <c r="N35" s="77">
        <v>635109.73864999996</v>
      </c>
      <c r="O35" s="77"/>
      <c r="P35" s="77"/>
      <c r="Q35" s="77"/>
      <c r="R35" s="77"/>
      <c r="S35" s="77"/>
    </row>
    <row r="36" spans="1:19" x14ac:dyDescent="0.25">
      <c r="A36" s="27">
        <v>2019</v>
      </c>
      <c r="B36" s="24" t="s">
        <v>42</v>
      </c>
      <c r="C36" s="25">
        <v>0</v>
      </c>
      <c r="D36" s="114">
        <v>1</v>
      </c>
      <c r="E36" s="114">
        <v>0</v>
      </c>
      <c r="F36" s="25">
        <v>0</v>
      </c>
      <c r="G36" s="25">
        <v>0</v>
      </c>
      <c r="H36" s="25">
        <v>0</v>
      </c>
      <c r="I36" s="25" t="s">
        <v>269</v>
      </c>
      <c r="J36" s="115" t="s">
        <v>270</v>
      </c>
      <c r="K36" s="120">
        <v>3070</v>
      </c>
      <c r="L36" s="77">
        <v>1453.7761699999999</v>
      </c>
      <c r="M36" s="77">
        <v>2861.5232100000003</v>
      </c>
      <c r="N36" s="77">
        <v>714711.30505700014</v>
      </c>
      <c r="O36" s="77"/>
      <c r="P36" s="77"/>
      <c r="Q36" s="77"/>
      <c r="R36" s="77"/>
      <c r="S36" s="77"/>
    </row>
    <row r="37" spans="1:19" x14ac:dyDescent="0.25">
      <c r="A37" s="27">
        <v>2019</v>
      </c>
      <c r="B37" s="24" t="s">
        <v>42</v>
      </c>
      <c r="C37" s="25">
        <v>0</v>
      </c>
      <c r="D37" s="114">
        <v>1</v>
      </c>
      <c r="E37" s="114">
        <v>0</v>
      </c>
      <c r="F37" s="25">
        <v>0</v>
      </c>
      <c r="G37" s="25">
        <v>0</v>
      </c>
      <c r="H37" s="25">
        <v>0</v>
      </c>
      <c r="I37" s="25" t="s">
        <v>269</v>
      </c>
      <c r="J37" s="115" t="s">
        <v>271</v>
      </c>
      <c r="K37" s="120">
        <v>0</v>
      </c>
      <c r="L37" s="34">
        <v>0</v>
      </c>
      <c r="M37" s="34">
        <v>60738.482640000002</v>
      </c>
      <c r="N37" s="34">
        <v>12374409.451960001</v>
      </c>
      <c r="O37" s="77"/>
      <c r="P37" s="77"/>
      <c r="Q37" s="77"/>
      <c r="R37" s="77"/>
      <c r="S37" s="77"/>
    </row>
    <row r="38" spans="1:19" x14ac:dyDescent="0.25">
      <c r="A38" s="27">
        <v>2019</v>
      </c>
      <c r="B38" s="24" t="s">
        <v>42</v>
      </c>
      <c r="C38" s="25">
        <v>0</v>
      </c>
      <c r="D38" s="114">
        <v>1</v>
      </c>
      <c r="E38" s="114">
        <v>0</v>
      </c>
      <c r="F38" s="25">
        <v>0</v>
      </c>
      <c r="G38" s="25">
        <v>0</v>
      </c>
      <c r="H38" s="25">
        <v>0</v>
      </c>
      <c r="I38" s="139" t="s">
        <v>272</v>
      </c>
      <c r="J38" s="120" t="s">
        <v>72</v>
      </c>
      <c r="K38" s="120">
        <v>9571.354440000001</v>
      </c>
      <c r="L38" s="77">
        <v>20890.291539999998</v>
      </c>
      <c r="M38" s="77">
        <v>6999.4084399999992</v>
      </c>
      <c r="N38" s="77">
        <v>1400092.16567</v>
      </c>
      <c r="O38" s="77"/>
      <c r="P38" s="77"/>
      <c r="Q38" s="77"/>
      <c r="R38" s="77"/>
      <c r="S38" s="77"/>
    </row>
    <row r="39" spans="1:19" x14ac:dyDescent="0.25">
      <c r="A39" s="27">
        <v>2019</v>
      </c>
      <c r="B39" s="24" t="s">
        <v>42</v>
      </c>
      <c r="C39" s="25">
        <v>0</v>
      </c>
      <c r="D39" s="114">
        <v>1</v>
      </c>
      <c r="E39" s="114">
        <v>0</v>
      </c>
      <c r="F39" s="25">
        <v>0</v>
      </c>
      <c r="G39" s="25">
        <v>0</v>
      </c>
      <c r="H39" s="25">
        <v>0</v>
      </c>
      <c r="I39" s="139" t="s">
        <v>273</v>
      </c>
      <c r="J39" s="117" t="s">
        <v>274</v>
      </c>
      <c r="K39" s="120">
        <v>0</v>
      </c>
      <c r="L39" s="77">
        <v>0</v>
      </c>
      <c r="M39" s="77">
        <v>0</v>
      </c>
      <c r="N39" s="77">
        <v>1694797.9527100003</v>
      </c>
      <c r="P39" s="77"/>
      <c r="Q39" s="77"/>
      <c r="R39" s="77"/>
    </row>
    <row r="40" spans="1:19" x14ac:dyDescent="0.25">
      <c r="A40" s="27">
        <v>2019</v>
      </c>
      <c r="B40" s="24" t="s">
        <v>42</v>
      </c>
      <c r="C40" s="25">
        <v>0</v>
      </c>
      <c r="D40" s="114">
        <v>1</v>
      </c>
      <c r="E40" s="114">
        <v>0</v>
      </c>
      <c r="F40" s="25">
        <v>0</v>
      </c>
      <c r="G40" s="25">
        <v>0</v>
      </c>
      <c r="H40" s="25">
        <v>0</v>
      </c>
      <c r="I40" s="139" t="s">
        <v>273</v>
      </c>
      <c r="J40" s="118" t="s">
        <v>275</v>
      </c>
      <c r="K40" s="116">
        <v>0</v>
      </c>
      <c r="L40" s="34">
        <v>0</v>
      </c>
      <c r="M40" s="34">
        <v>0</v>
      </c>
      <c r="N40" s="34">
        <v>635109.73864999996</v>
      </c>
      <c r="P40" s="77"/>
      <c r="Q40" s="77"/>
      <c r="R40" s="77"/>
    </row>
    <row r="41" spans="1:19" x14ac:dyDescent="0.25">
      <c r="A41" s="27">
        <v>2019</v>
      </c>
      <c r="B41" s="24" t="s">
        <v>42</v>
      </c>
      <c r="C41" s="25">
        <v>0</v>
      </c>
      <c r="D41" s="25">
        <v>0</v>
      </c>
      <c r="E41" s="114">
        <v>1</v>
      </c>
      <c r="F41" s="25">
        <v>0</v>
      </c>
      <c r="G41" s="25">
        <v>0</v>
      </c>
      <c r="H41" s="25">
        <v>0</v>
      </c>
      <c r="I41" s="25" t="s">
        <v>269</v>
      </c>
      <c r="J41" s="115" t="s">
        <v>270</v>
      </c>
      <c r="K41" s="116">
        <v>3070</v>
      </c>
      <c r="L41" s="77">
        <v>1453.7761699999999</v>
      </c>
      <c r="M41" s="77">
        <v>2861.5232100000003</v>
      </c>
      <c r="N41" s="77">
        <v>714711.30505700014</v>
      </c>
      <c r="P41" s="77"/>
      <c r="Q41" s="77"/>
      <c r="R41" s="77"/>
    </row>
    <row r="42" spans="1:19" x14ac:dyDescent="0.25">
      <c r="A42" s="27">
        <v>2019</v>
      </c>
      <c r="B42" s="24" t="s">
        <v>42</v>
      </c>
      <c r="C42" s="25">
        <v>0</v>
      </c>
      <c r="D42" s="25">
        <v>0</v>
      </c>
      <c r="E42" s="114">
        <v>1</v>
      </c>
      <c r="F42" s="25">
        <v>0</v>
      </c>
      <c r="G42" s="25">
        <v>0</v>
      </c>
      <c r="H42" s="25">
        <v>0</v>
      </c>
      <c r="I42" s="25" t="s">
        <v>269</v>
      </c>
      <c r="J42" s="115" t="s">
        <v>271</v>
      </c>
      <c r="K42" s="116">
        <v>0</v>
      </c>
      <c r="L42" s="77">
        <v>0</v>
      </c>
      <c r="M42" s="77">
        <v>60738.482640000002</v>
      </c>
      <c r="N42" s="77">
        <v>12374409.451960001</v>
      </c>
      <c r="P42" s="77"/>
      <c r="Q42" s="77"/>
      <c r="R42" s="77"/>
    </row>
    <row r="43" spans="1:19" x14ac:dyDescent="0.25">
      <c r="A43" s="27">
        <v>2019</v>
      </c>
      <c r="B43" s="24" t="s">
        <v>42</v>
      </c>
      <c r="C43" s="25">
        <v>0</v>
      </c>
      <c r="D43" s="25">
        <v>0</v>
      </c>
      <c r="E43" s="114">
        <v>1</v>
      </c>
      <c r="F43" s="25">
        <v>0</v>
      </c>
      <c r="G43" s="25">
        <v>0</v>
      </c>
      <c r="H43" s="25">
        <v>0</v>
      </c>
      <c r="I43" s="139" t="s">
        <v>272</v>
      </c>
      <c r="J43" s="120" t="s">
        <v>72</v>
      </c>
      <c r="K43" s="116">
        <v>471.07644999999997</v>
      </c>
      <c r="L43" s="77">
        <v>6120.0298299999995</v>
      </c>
      <c r="M43" s="77">
        <v>1144.8813399999999</v>
      </c>
      <c r="N43" s="77">
        <v>297762.44952000002</v>
      </c>
      <c r="P43" s="77"/>
      <c r="Q43" s="77"/>
      <c r="R43" s="77"/>
    </row>
    <row r="44" spans="1:19" x14ac:dyDescent="0.25">
      <c r="A44" s="27">
        <v>2019</v>
      </c>
      <c r="B44" s="24" t="s">
        <v>42</v>
      </c>
      <c r="C44" s="25">
        <v>0</v>
      </c>
      <c r="D44" s="25">
        <v>0</v>
      </c>
      <c r="E44" s="114">
        <v>1</v>
      </c>
      <c r="F44" s="25">
        <v>0</v>
      </c>
      <c r="G44" s="25">
        <v>0</v>
      </c>
      <c r="H44" s="25">
        <v>0</v>
      </c>
      <c r="I44" s="139" t="s">
        <v>273</v>
      </c>
      <c r="J44" s="117" t="s">
        <v>274</v>
      </c>
      <c r="K44" s="116">
        <v>0</v>
      </c>
      <c r="L44" s="34">
        <v>0</v>
      </c>
      <c r="M44" s="34">
        <v>0</v>
      </c>
      <c r="N44" s="34">
        <v>1694797.9527100003</v>
      </c>
      <c r="P44" s="77"/>
      <c r="Q44" s="77"/>
      <c r="R44" s="77"/>
    </row>
    <row r="45" spans="1:19" x14ac:dyDescent="0.25">
      <c r="A45" s="27">
        <v>2019</v>
      </c>
      <c r="B45" s="24" t="s">
        <v>42</v>
      </c>
      <c r="C45" s="25">
        <v>0</v>
      </c>
      <c r="D45" s="25">
        <v>0</v>
      </c>
      <c r="E45" s="114">
        <v>1</v>
      </c>
      <c r="F45" s="25">
        <v>0</v>
      </c>
      <c r="G45" s="25">
        <v>0</v>
      </c>
      <c r="H45" s="25">
        <v>0</v>
      </c>
      <c r="I45" s="139" t="s">
        <v>273</v>
      </c>
      <c r="J45" s="118" t="s">
        <v>275</v>
      </c>
      <c r="K45" s="116">
        <v>0</v>
      </c>
      <c r="L45" s="77">
        <v>0</v>
      </c>
      <c r="M45" s="77">
        <v>0</v>
      </c>
      <c r="N45" s="77">
        <v>635109.73864999996</v>
      </c>
      <c r="P45" s="77"/>
      <c r="Q45" s="77"/>
      <c r="R45" s="77"/>
    </row>
    <row r="46" spans="1:19" x14ac:dyDescent="0.25">
      <c r="A46" s="27">
        <v>2019</v>
      </c>
      <c r="B46" s="24" t="s">
        <v>42</v>
      </c>
      <c r="C46" s="25">
        <v>0</v>
      </c>
      <c r="D46" s="25">
        <v>0</v>
      </c>
      <c r="E46" s="25">
        <v>0</v>
      </c>
      <c r="F46" s="114">
        <v>1</v>
      </c>
      <c r="G46" s="25">
        <v>0</v>
      </c>
      <c r="H46" s="25">
        <v>0</v>
      </c>
      <c r="I46" s="25" t="s">
        <v>269</v>
      </c>
      <c r="J46" s="115" t="s">
        <v>270</v>
      </c>
      <c r="K46" s="116">
        <v>3070</v>
      </c>
      <c r="L46" s="77">
        <v>1453.7761699999999</v>
      </c>
      <c r="M46" s="77">
        <v>2861.5232100000003</v>
      </c>
      <c r="N46" s="77">
        <v>714711.30505700014</v>
      </c>
      <c r="O46" s="77"/>
      <c r="P46" s="77"/>
      <c r="Q46" s="77"/>
      <c r="R46" s="77"/>
      <c r="S46" s="77"/>
    </row>
    <row r="47" spans="1:19" x14ac:dyDescent="0.25">
      <c r="A47" s="27">
        <v>2019</v>
      </c>
      <c r="B47" s="24" t="s">
        <v>42</v>
      </c>
      <c r="C47" s="25">
        <v>0</v>
      </c>
      <c r="D47" s="25">
        <v>0</v>
      </c>
      <c r="E47" s="25">
        <v>0</v>
      </c>
      <c r="F47" s="114">
        <v>1</v>
      </c>
      <c r="G47" s="25">
        <v>0</v>
      </c>
      <c r="H47" s="25">
        <v>0</v>
      </c>
      <c r="I47" s="139" t="s">
        <v>273</v>
      </c>
      <c r="J47" s="117" t="s">
        <v>274</v>
      </c>
      <c r="K47" s="116">
        <v>0</v>
      </c>
      <c r="L47" s="77">
        <v>0</v>
      </c>
      <c r="M47" s="77">
        <v>0</v>
      </c>
      <c r="N47" s="77">
        <v>694371.88462999999</v>
      </c>
      <c r="O47" s="77"/>
      <c r="P47" s="77"/>
      <c r="Q47" s="77"/>
      <c r="R47" s="77"/>
      <c r="S47" s="77"/>
    </row>
    <row r="48" spans="1:19" x14ac:dyDescent="0.25">
      <c r="A48" s="27">
        <v>2019</v>
      </c>
      <c r="B48" s="24" t="s">
        <v>42</v>
      </c>
      <c r="C48" s="25">
        <v>0</v>
      </c>
      <c r="D48" s="25">
        <v>0</v>
      </c>
      <c r="E48" s="25">
        <v>0</v>
      </c>
      <c r="F48" s="25">
        <v>0</v>
      </c>
      <c r="G48" s="114">
        <v>1</v>
      </c>
      <c r="H48" s="25">
        <v>0</v>
      </c>
      <c r="I48" s="25" t="s">
        <v>269</v>
      </c>
      <c r="J48" s="115" t="s">
        <v>270</v>
      </c>
      <c r="K48" s="116">
        <v>3070</v>
      </c>
      <c r="L48" s="77">
        <v>1453.7761699999999</v>
      </c>
      <c r="M48" s="77">
        <v>2861.5232100000003</v>
      </c>
      <c r="N48" s="77">
        <v>714711.30505700014</v>
      </c>
      <c r="O48" s="77"/>
      <c r="P48" s="77"/>
      <c r="Q48" s="77"/>
      <c r="R48" s="77"/>
      <c r="S48" s="77"/>
    </row>
    <row r="49" spans="1:19" x14ac:dyDescent="0.25">
      <c r="A49" s="27">
        <v>2019</v>
      </c>
      <c r="B49" s="24" t="s">
        <v>42</v>
      </c>
      <c r="C49" s="25">
        <v>0</v>
      </c>
      <c r="D49" s="25">
        <v>0</v>
      </c>
      <c r="E49" s="25">
        <v>0</v>
      </c>
      <c r="F49" s="25">
        <v>0</v>
      </c>
      <c r="G49" s="114">
        <v>1</v>
      </c>
      <c r="H49" s="25">
        <v>0</v>
      </c>
      <c r="I49" s="25" t="s">
        <v>269</v>
      </c>
      <c r="J49" s="115" t="s">
        <v>271</v>
      </c>
      <c r="K49" s="116">
        <v>0</v>
      </c>
      <c r="L49" s="34">
        <v>0</v>
      </c>
      <c r="M49" s="34">
        <v>26249.058250000002</v>
      </c>
      <c r="N49" s="34">
        <v>4660486.8281400008</v>
      </c>
      <c r="O49" s="77"/>
      <c r="P49" s="77"/>
      <c r="Q49" s="77"/>
      <c r="R49" s="77"/>
      <c r="S49" s="77"/>
    </row>
    <row r="50" spans="1:19" x14ac:dyDescent="0.25">
      <c r="A50" s="27">
        <v>2019</v>
      </c>
      <c r="B50" s="24" t="s">
        <v>42</v>
      </c>
      <c r="C50" s="25">
        <v>0</v>
      </c>
      <c r="D50" s="25">
        <v>0</v>
      </c>
      <c r="E50" s="25">
        <v>0</v>
      </c>
      <c r="F50" s="25">
        <v>0</v>
      </c>
      <c r="G50" s="114">
        <v>1</v>
      </c>
      <c r="H50" s="25">
        <v>0</v>
      </c>
      <c r="I50" s="139" t="s">
        <v>273</v>
      </c>
      <c r="J50" s="117" t="s">
        <v>274</v>
      </c>
      <c r="K50" s="116">
        <v>0</v>
      </c>
      <c r="L50" s="77">
        <v>0</v>
      </c>
      <c r="M50" s="77">
        <v>0</v>
      </c>
      <c r="N50" s="77">
        <v>979957.07305999997</v>
      </c>
      <c r="O50" s="77"/>
      <c r="P50" s="77"/>
      <c r="Q50" s="77"/>
      <c r="R50" s="77"/>
      <c r="S50" s="77"/>
    </row>
    <row r="51" spans="1:19" x14ac:dyDescent="0.25">
      <c r="A51" s="27">
        <v>2019</v>
      </c>
      <c r="B51" s="24" t="s">
        <v>42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114">
        <v>1</v>
      </c>
      <c r="I51" s="25" t="s">
        <v>269</v>
      </c>
      <c r="J51" s="115" t="s">
        <v>270</v>
      </c>
      <c r="K51" s="116">
        <v>3070</v>
      </c>
      <c r="L51" s="77">
        <v>1453.7761699999999</v>
      </c>
      <c r="M51" s="77">
        <v>2861.5232100000003</v>
      </c>
      <c r="N51" s="77">
        <v>714711.30505700014</v>
      </c>
      <c r="O51" s="77"/>
      <c r="P51" s="77"/>
      <c r="Q51" s="77"/>
      <c r="R51" s="77"/>
      <c r="S51" s="77"/>
    </row>
    <row r="52" spans="1:19" x14ac:dyDescent="0.25">
      <c r="A52" s="27">
        <v>2019</v>
      </c>
      <c r="B52" s="24" t="s">
        <v>42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114">
        <v>1</v>
      </c>
      <c r="I52" s="25" t="s">
        <v>269</v>
      </c>
      <c r="J52" s="115" t="s">
        <v>271</v>
      </c>
      <c r="K52" s="116">
        <v>0</v>
      </c>
      <c r="L52" s="77">
        <v>0</v>
      </c>
      <c r="M52" s="77">
        <v>60383.681770000003</v>
      </c>
      <c r="N52" s="77">
        <v>12354469.343020001</v>
      </c>
      <c r="O52" s="77"/>
      <c r="P52" s="77"/>
      <c r="Q52" s="77"/>
      <c r="R52" s="77"/>
      <c r="S52" s="77"/>
    </row>
    <row r="53" spans="1:19" x14ac:dyDescent="0.25">
      <c r="A53" s="27">
        <v>2019</v>
      </c>
      <c r="B53" s="24" t="s">
        <v>42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114">
        <v>1</v>
      </c>
      <c r="I53" s="139" t="s">
        <v>272</v>
      </c>
      <c r="J53" s="120" t="s">
        <v>72</v>
      </c>
      <c r="K53" s="116">
        <v>9100.2779900000005</v>
      </c>
      <c r="L53" s="77">
        <v>14821.64266</v>
      </c>
      <c r="M53" s="77">
        <v>5856.1727099999998</v>
      </c>
      <c r="N53" s="77">
        <v>1266172.98707</v>
      </c>
      <c r="O53" s="77"/>
      <c r="P53" s="77"/>
      <c r="Q53" s="77"/>
      <c r="R53" s="77"/>
      <c r="S53" s="77"/>
    </row>
    <row r="54" spans="1:19" x14ac:dyDescent="0.25">
      <c r="A54" s="27">
        <v>2019</v>
      </c>
      <c r="B54" s="24" t="s">
        <v>42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114">
        <v>1</v>
      </c>
      <c r="I54" s="139" t="s">
        <v>273</v>
      </c>
      <c r="J54" s="117" t="s">
        <v>274</v>
      </c>
      <c r="K54" s="116">
        <v>0</v>
      </c>
      <c r="L54" s="77">
        <v>0</v>
      </c>
      <c r="M54" s="77">
        <v>0</v>
      </c>
      <c r="N54" s="77">
        <v>1452558.6996400002</v>
      </c>
      <c r="O54" s="77"/>
      <c r="P54" s="77"/>
      <c r="Q54" s="77"/>
      <c r="R54" s="77"/>
      <c r="S54" s="77"/>
    </row>
    <row r="55" spans="1:19" x14ac:dyDescent="0.25">
      <c r="A55" s="27">
        <v>2019</v>
      </c>
      <c r="B55" s="24" t="s">
        <v>42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114">
        <v>1</v>
      </c>
      <c r="I55" s="139" t="s">
        <v>273</v>
      </c>
      <c r="J55" s="118" t="s">
        <v>275</v>
      </c>
      <c r="K55" s="116">
        <v>0</v>
      </c>
      <c r="L55" s="77">
        <v>0</v>
      </c>
      <c r="M55" s="77">
        <v>0</v>
      </c>
      <c r="N55" s="77">
        <v>635109.73864999996</v>
      </c>
      <c r="O55" s="77"/>
      <c r="P55" s="77"/>
      <c r="Q55" s="77"/>
      <c r="R55" s="77"/>
      <c r="S55" s="77"/>
    </row>
    <row r="56" spans="1:19" x14ac:dyDescent="0.25">
      <c r="A56" s="27">
        <v>2019</v>
      </c>
      <c r="B56" s="24" t="s">
        <v>43</v>
      </c>
      <c r="C56" s="114">
        <v>1</v>
      </c>
      <c r="D56" s="114">
        <v>0</v>
      </c>
      <c r="E56" s="114">
        <v>0</v>
      </c>
      <c r="F56" s="25">
        <v>0</v>
      </c>
      <c r="G56" s="25">
        <v>0</v>
      </c>
      <c r="H56" s="25">
        <v>0</v>
      </c>
      <c r="I56" s="25" t="s">
        <v>269</v>
      </c>
      <c r="J56" s="115" t="s">
        <v>270</v>
      </c>
      <c r="K56" s="116">
        <v>0</v>
      </c>
      <c r="L56" s="77">
        <v>2324.8762500000003</v>
      </c>
      <c r="M56" s="77">
        <v>3722.7964900000006</v>
      </c>
      <c r="N56" s="77">
        <v>712386.42881999991</v>
      </c>
      <c r="O56" s="77"/>
      <c r="P56" s="77"/>
      <c r="Q56" s="77"/>
      <c r="R56" s="77"/>
      <c r="S56" s="77"/>
    </row>
    <row r="57" spans="1:19" x14ac:dyDescent="0.25">
      <c r="A57" s="27">
        <v>2019</v>
      </c>
      <c r="B57" s="24" t="s">
        <v>43</v>
      </c>
      <c r="C57" s="114">
        <v>1</v>
      </c>
      <c r="D57" s="114">
        <v>0</v>
      </c>
      <c r="E57" s="114">
        <v>0</v>
      </c>
      <c r="F57" s="25">
        <v>0</v>
      </c>
      <c r="G57" s="25">
        <v>0</v>
      </c>
      <c r="H57" s="25">
        <v>0</v>
      </c>
      <c r="I57" s="25" t="s">
        <v>269</v>
      </c>
      <c r="J57" s="115" t="s">
        <v>271</v>
      </c>
      <c r="K57" s="116">
        <v>370000</v>
      </c>
      <c r="L57" s="77">
        <v>121212.36885142857</v>
      </c>
      <c r="M57" s="77">
        <v>59189.430209999991</v>
      </c>
      <c r="N57" s="77">
        <v>12623197.083135692</v>
      </c>
      <c r="O57" s="77"/>
      <c r="P57" s="77"/>
      <c r="Q57" s="77"/>
      <c r="R57" s="77"/>
      <c r="S57" s="77"/>
    </row>
    <row r="58" spans="1:19" x14ac:dyDescent="0.25">
      <c r="A58" s="27">
        <v>2019</v>
      </c>
      <c r="B58" s="24" t="s">
        <v>43</v>
      </c>
      <c r="C58" s="114">
        <v>1</v>
      </c>
      <c r="D58" s="114">
        <v>0</v>
      </c>
      <c r="E58" s="114">
        <v>0</v>
      </c>
      <c r="F58" s="25">
        <v>0</v>
      </c>
      <c r="G58" s="25">
        <v>0</v>
      </c>
      <c r="H58" s="25">
        <v>0</v>
      </c>
      <c r="I58" s="139" t="s">
        <v>272</v>
      </c>
      <c r="J58" s="120" t="s">
        <v>72</v>
      </c>
      <c r="K58" s="116">
        <v>24225.220320000008</v>
      </c>
      <c r="L58" s="77">
        <v>17179.793020000001</v>
      </c>
      <c r="M58" s="77">
        <v>6304.8131299999986</v>
      </c>
      <c r="N58" s="77">
        <v>1404868.1614100006</v>
      </c>
      <c r="O58" s="77"/>
      <c r="P58" s="77"/>
      <c r="Q58" s="77"/>
      <c r="R58" s="77"/>
      <c r="S58" s="77"/>
    </row>
    <row r="59" spans="1:19" x14ac:dyDescent="0.25">
      <c r="A59" s="27">
        <v>2019</v>
      </c>
      <c r="B59" s="24" t="s">
        <v>43</v>
      </c>
      <c r="C59" s="114">
        <v>1</v>
      </c>
      <c r="D59" s="114">
        <v>0</v>
      </c>
      <c r="E59" s="114">
        <v>0</v>
      </c>
      <c r="F59" s="25">
        <v>0</v>
      </c>
      <c r="G59" s="25">
        <v>0</v>
      </c>
      <c r="H59" s="25">
        <v>0</v>
      </c>
      <c r="I59" s="139" t="s">
        <v>273</v>
      </c>
      <c r="J59" s="117" t="s">
        <v>274</v>
      </c>
      <c r="K59" s="116">
        <v>0</v>
      </c>
      <c r="L59" s="34">
        <v>0</v>
      </c>
      <c r="M59" s="34">
        <v>0</v>
      </c>
      <c r="N59" s="34">
        <v>1738049.4104599999</v>
      </c>
      <c r="O59" s="77"/>
      <c r="P59" s="77"/>
      <c r="Q59" s="77"/>
      <c r="R59" s="77"/>
      <c r="S59" s="77"/>
    </row>
    <row r="60" spans="1:19" x14ac:dyDescent="0.25">
      <c r="A60" s="27">
        <v>2019</v>
      </c>
      <c r="B60" s="24" t="s">
        <v>43</v>
      </c>
      <c r="C60" s="114">
        <v>1</v>
      </c>
      <c r="D60" s="114">
        <v>0</v>
      </c>
      <c r="E60" s="114">
        <v>0</v>
      </c>
      <c r="F60" s="25">
        <v>0</v>
      </c>
      <c r="G60" s="25">
        <v>0</v>
      </c>
      <c r="H60" s="25">
        <v>0</v>
      </c>
      <c r="I60" s="139" t="s">
        <v>273</v>
      </c>
      <c r="J60" s="118" t="s">
        <v>275</v>
      </c>
      <c r="K60" s="116">
        <v>0</v>
      </c>
      <c r="L60" s="77">
        <v>0</v>
      </c>
      <c r="M60" s="77">
        <v>0</v>
      </c>
      <c r="N60" s="77">
        <v>635109.73864999996</v>
      </c>
      <c r="O60" s="77"/>
      <c r="P60" s="77"/>
      <c r="Q60" s="77"/>
      <c r="R60" s="77"/>
      <c r="S60" s="77"/>
    </row>
    <row r="61" spans="1:19" x14ac:dyDescent="0.25">
      <c r="A61" s="27">
        <v>2019</v>
      </c>
      <c r="B61" s="24" t="s">
        <v>43</v>
      </c>
      <c r="C61" s="25">
        <v>0</v>
      </c>
      <c r="D61" s="114">
        <v>1</v>
      </c>
      <c r="E61" s="114">
        <v>0</v>
      </c>
      <c r="F61" s="25">
        <v>0</v>
      </c>
      <c r="G61" s="25">
        <v>0</v>
      </c>
      <c r="H61" s="25">
        <v>0</v>
      </c>
      <c r="I61" s="25" t="s">
        <v>269</v>
      </c>
      <c r="J61" s="115" t="s">
        <v>270</v>
      </c>
      <c r="K61" s="116">
        <v>0</v>
      </c>
      <c r="L61" s="77">
        <v>2324.8762500000003</v>
      </c>
      <c r="M61" s="77">
        <v>3722.7964900000006</v>
      </c>
      <c r="N61" s="77">
        <v>712386.42881999991</v>
      </c>
      <c r="O61" s="77"/>
      <c r="P61" s="77"/>
      <c r="Q61" s="77"/>
      <c r="R61" s="77"/>
      <c r="S61" s="77"/>
    </row>
    <row r="62" spans="1:19" x14ac:dyDescent="0.25">
      <c r="A62" s="27">
        <v>2019</v>
      </c>
      <c r="B62" s="24" t="s">
        <v>43</v>
      </c>
      <c r="C62" s="25">
        <v>0</v>
      </c>
      <c r="D62" s="114">
        <v>1</v>
      </c>
      <c r="E62" s="114">
        <v>0</v>
      </c>
      <c r="F62" s="25">
        <v>0</v>
      </c>
      <c r="G62" s="25">
        <v>0</v>
      </c>
      <c r="H62" s="25">
        <v>0</v>
      </c>
      <c r="I62" s="25" t="s">
        <v>269</v>
      </c>
      <c r="J62" s="115" t="s">
        <v>271</v>
      </c>
      <c r="K62" s="116">
        <v>370000</v>
      </c>
      <c r="L62" s="34">
        <v>121212.36885142857</v>
      </c>
      <c r="M62" s="34">
        <v>59189.430209999991</v>
      </c>
      <c r="N62" s="34">
        <v>12623197.083135692</v>
      </c>
      <c r="O62" s="77"/>
      <c r="P62" s="77"/>
      <c r="Q62" s="77"/>
      <c r="R62" s="77"/>
      <c r="S62" s="77"/>
    </row>
    <row r="63" spans="1:19" x14ac:dyDescent="0.25">
      <c r="A63" s="27">
        <v>2019</v>
      </c>
      <c r="B63" s="24" t="s">
        <v>43</v>
      </c>
      <c r="C63" s="25">
        <v>0</v>
      </c>
      <c r="D63" s="114">
        <v>1</v>
      </c>
      <c r="E63" s="114">
        <v>0</v>
      </c>
      <c r="F63" s="25">
        <v>0</v>
      </c>
      <c r="G63" s="25">
        <v>0</v>
      </c>
      <c r="H63" s="25">
        <v>0</v>
      </c>
      <c r="I63" s="139" t="s">
        <v>272</v>
      </c>
      <c r="J63" s="120" t="s">
        <v>72</v>
      </c>
      <c r="K63" s="116">
        <v>24225.220320000008</v>
      </c>
      <c r="L63" s="77">
        <v>17179.793020000001</v>
      </c>
      <c r="M63" s="77">
        <v>6304.8131299999986</v>
      </c>
      <c r="N63" s="77">
        <v>1404868.1614100006</v>
      </c>
      <c r="O63" s="77"/>
      <c r="P63" s="77"/>
      <c r="Q63" s="77"/>
      <c r="R63" s="77"/>
      <c r="S63" s="77"/>
    </row>
    <row r="64" spans="1:19" x14ac:dyDescent="0.25">
      <c r="A64" s="27">
        <v>2019</v>
      </c>
      <c r="B64" s="24" t="s">
        <v>43</v>
      </c>
      <c r="C64" s="25">
        <v>0</v>
      </c>
      <c r="D64" s="114">
        <v>1</v>
      </c>
      <c r="E64" s="114">
        <v>0</v>
      </c>
      <c r="F64" s="25">
        <v>0</v>
      </c>
      <c r="G64" s="25">
        <v>0</v>
      </c>
      <c r="H64" s="25">
        <v>0</v>
      </c>
      <c r="I64" s="139" t="s">
        <v>273</v>
      </c>
      <c r="J64" s="117" t="s">
        <v>274</v>
      </c>
      <c r="K64" s="116">
        <v>0</v>
      </c>
      <c r="L64" s="77">
        <v>0</v>
      </c>
      <c r="M64" s="77">
        <v>0</v>
      </c>
      <c r="N64" s="77">
        <v>1738049.4104599999</v>
      </c>
      <c r="O64" s="77"/>
      <c r="P64" s="77"/>
      <c r="Q64" s="77"/>
      <c r="R64" s="77"/>
      <c r="S64" s="77"/>
    </row>
    <row r="65" spans="1:19" x14ac:dyDescent="0.25">
      <c r="A65" s="27">
        <v>2019</v>
      </c>
      <c r="B65" s="24" t="s">
        <v>43</v>
      </c>
      <c r="C65" s="25">
        <v>0</v>
      </c>
      <c r="D65" s="114">
        <v>1</v>
      </c>
      <c r="E65" s="114">
        <v>0</v>
      </c>
      <c r="F65" s="25">
        <v>0</v>
      </c>
      <c r="G65" s="25">
        <v>0</v>
      </c>
      <c r="H65" s="25">
        <v>0</v>
      </c>
      <c r="I65" s="139" t="s">
        <v>273</v>
      </c>
      <c r="J65" s="118" t="s">
        <v>275</v>
      </c>
      <c r="K65" s="116">
        <v>0</v>
      </c>
      <c r="L65" s="77">
        <v>0</v>
      </c>
      <c r="M65" s="77">
        <v>0</v>
      </c>
      <c r="N65" s="77">
        <v>635109.73864999996</v>
      </c>
      <c r="O65" s="77"/>
      <c r="P65" s="77"/>
      <c r="Q65" s="77"/>
      <c r="R65" s="77"/>
      <c r="S65" s="77"/>
    </row>
    <row r="66" spans="1:19" x14ac:dyDescent="0.25">
      <c r="A66" s="27">
        <v>2019</v>
      </c>
      <c r="B66" s="24" t="s">
        <v>43</v>
      </c>
      <c r="C66" s="25">
        <v>0</v>
      </c>
      <c r="D66" s="25">
        <v>0</v>
      </c>
      <c r="E66" s="114">
        <v>1</v>
      </c>
      <c r="F66" s="25">
        <v>0</v>
      </c>
      <c r="G66" s="25">
        <v>0</v>
      </c>
      <c r="H66" s="25">
        <v>0</v>
      </c>
      <c r="I66" s="25" t="s">
        <v>269</v>
      </c>
      <c r="J66" s="115" t="s">
        <v>270</v>
      </c>
      <c r="K66" s="116">
        <v>0</v>
      </c>
      <c r="L66" s="34">
        <v>2324.8762500000003</v>
      </c>
      <c r="M66" s="34">
        <v>3722.7964900000006</v>
      </c>
      <c r="N66" s="34">
        <v>712386.42881999991</v>
      </c>
      <c r="O66" s="77"/>
      <c r="P66" s="77"/>
      <c r="Q66" s="77"/>
      <c r="R66" s="77"/>
      <c r="S66" s="77"/>
    </row>
    <row r="67" spans="1:19" x14ac:dyDescent="0.25">
      <c r="A67" s="27">
        <v>2019</v>
      </c>
      <c r="B67" s="24" t="s">
        <v>43</v>
      </c>
      <c r="C67" s="25">
        <v>0</v>
      </c>
      <c r="D67" s="25">
        <v>0</v>
      </c>
      <c r="E67" s="114">
        <v>1</v>
      </c>
      <c r="F67" s="25">
        <v>0</v>
      </c>
      <c r="G67" s="25">
        <v>0</v>
      </c>
      <c r="H67" s="25">
        <v>0</v>
      </c>
      <c r="I67" s="25" t="s">
        <v>269</v>
      </c>
      <c r="J67" s="115" t="s">
        <v>271</v>
      </c>
      <c r="K67" s="116">
        <v>370000</v>
      </c>
      <c r="L67" s="77">
        <v>121212.36885142857</v>
      </c>
      <c r="M67" s="77">
        <v>59189.430209999991</v>
      </c>
      <c r="N67" s="77">
        <v>12623197.083135692</v>
      </c>
      <c r="O67" s="77"/>
      <c r="P67" s="77"/>
      <c r="Q67" s="77"/>
      <c r="R67" s="77"/>
      <c r="S67" s="77"/>
    </row>
    <row r="68" spans="1:19" x14ac:dyDescent="0.25">
      <c r="A68" s="27">
        <v>2019</v>
      </c>
      <c r="B68" s="24" t="s">
        <v>43</v>
      </c>
      <c r="C68" s="25">
        <v>0</v>
      </c>
      <c r="D68" s="25">
        <v>0</v>
      </c>
      <c r="E68" s="114">
        <v>1</v>
      </c>
      <c r="F68" s="25">
        <v>0</v>
      </c>
      <c r="G68" s="25">
        <v>0</v>
      </c>
      <c r="H68" s="25">
        <v>0</v>
      </c>
      <c r="I68" s="139" t="s">
        <v>272</v>
      </c>
      <c r="J68" s="120" t="s">
        <v>72</v>
      </c>
      <c r="K68" s="116">
        <v>785.77368999999999</v>
      </c>
      <c r="L68" s="77">
        <v>2575.1605500000001</v>
      </c>
      <c r="M68" s="77">
        <v>539.88410999999996</v>
      </c>
      <c r="N68" s="77">
        <v>295172.79246999999</v>
      </c>
      <c r="O68" s="77"/>
      <c r="P68" s="77"/>
      <c r="Q68" s="77"/>
      <c r="R68" s="77"/>
      <c r="S68" s="77"/>
    </row>
    <row r="69" spans="1:19" x14ac:dyDescent="0.25">
      <c r="A69" s="27">
        <v>2019</v>
      </c>
      <c r="B69" s="24" t="s">
        <v>43</v>
      </c>
      <c r="C69" s="25">
        <v>0</v>
      </c>
      <c r="D69" s="25">
        <v>0</v>
      </c>
      <c r="E69" s="114">
        <v>1</v>
      </c>
      <c r="F69" s="25">
        <v>0</v>
      </c>
      <c r="G69" s="25">
        <v>0</v>
      </c>
      <c r="H69" s="25">
        <v>0</v>
      </c>
      <c r="I69" s="139" t="s">
        <v>273</v>
      </c>
      <c r="J69" s="117" t="s">
        <v>274</v>
      </c>
      <c r="K69" s="116">
        <v>0</v>
      </c>
      <c r="L69" s="77">
        <v>0</v>
      </c>
      <c r="M69" s="77">
        <v>0</v>
      </c>
      <c r="N69" s="77">
        <v>1738049.4104599999</v>
      </c>
      <c r="O69" s="77"/>
      <c r="P69" s="77"/>
      <c r="Q69" s="77"/>
      <c r="R69" s="77"/>
      <c r="S69" s="77"/>
    </row>
    <row r="70" spans="1:19" x14ac:dyDescent="0.25">
      <c r="A70" s="27">
        <v>2019</v>
      </c>
      <c r="B70" s="24" t="s">
        <v>43</v>
      </c>
      <c r="C70" s="25">
        <v>0</v>
      </c>
      <c r="D70" s="25">
        <v>0</v>
      </c>
      <c r="E70" s="114">
        <v>1</v>
      </c>
      <c r="F70" s="25">
        <v>0</v>
      </c>
      <c r="G70" s="25">
        <v>0</v>
      </c>
      <c r="H70" s="25">
        <v>0</v>
      </c>
      <c r="I70" s="139" t="s">
        <v>273</v>
      </c>
      <c r="J70" s="118" t="s">
        <v>275</v>
      </c>
      <c r="K70" s="116">
        <v>0</v>
      </c>
      <c r="L70" s="77">
        <v>0</v>
      </c>
      <c r="M70" s="77">
        <v>0</v>
      </c>
      <c r="N70" s="77">
        <v>635109.73864999996</v>
      </c>
      <c r="O70" s="77"/>
      <c r="P70" s="77"/>
      <c r="Q70" s="77"/>
      <c r="R70" s="77"/>
      <c r="S70" s="77"/>
    </row>
    <row r="71" spans="1:19" x14ac:dyDescent="0.25">
      <c r="A71" s="27">
        <v>2019</v>
      </c>
      <c r="B71" s="24" t="s">
        <v>43</v>
      </c>
      <c r="C71" s="25">
        <v>0</v>
      </c>
      <c r="D71" s="25">
        <v>0</v>
      </c>
      <c r="E71" s="25">
        <v>0</v>
      </c>
      <c r="F71" s="114">
        <v>1</v>
      </c>
      <c r="G71" s="25">
        <v>0</v>
      </c>
      <c r="H71" s="25">
        <v>0</v>
      </c>
      <c r="I71" s="25" t="s">
        <v>269</v>
      </c>
      <c r="J71" s="115" t="s">
        <v>270</v>
      </c>
      <c r="K71" s="116">
        <v>0</v>
      </c>
      <c r="L71" s="34">
        <v>2324.8762500000003</v>
      </c>
      <c r="M71" s="34">
        <v>3722.7964900000006</v>
      </c>
      <c r="N71" s="34">
        <v>712386.42881999991</v>
      </c>
      <c r="O71" s="77"/>
      <c r="P71" s="77"/>
      <c r="Q71" s="77"/>
      <c r="R71" s="77"/>
      <c r="S71" s="77"/>
    </row>
    <row r="72" spans="1:19" x14ac:dyDescent="0.25">
      <c r="A72" s="27">
        <v>2019</v>
      </c>
      <c r="B72" s="24" t="s">
        <v>43</v>
      </c>
      <c r="C72" s="25">
        <v>0</v>
      </c>
      <c r="D72" s="25">
        <v>0</v>
      </c>
      <c r="E72" s="25">
        <v>0</v>
      </c>
      <c r="F72" s="114">
        <v>1</v>
      </c>
      <c r="G72" s="25">
        <v>0</v>
      </c>
      <c r="H72" s="25">
        <v>0</v>
      </c>
      <c r="I72" s="139" t="s">
        <v>273</v>
      </c>
      <c r="J72" s="117" t="s">
        <v>274</v>
      </c>
      <c r="K72" s="120">
        <v>0</v>
      </c>
      <c r="L72" s="77">
        <v>0</v>
      </c>
      <c r="M72" s="77">
        <v>0</v>
      </c>
      <c r="N72" s="77">
        <v>747485.02708999999</v>
      </c>
      <c r="O72" s="77"/>
      <c r="P72" s="77"/>
      <c r="Q72" s="77"/>
      <c r="R72" s="77"/>
      <c r="S72" s="77"/>
    </row>
    <row r="73" spans="1:19" x14ac:dyDescent="0.25">
      <c r="A73" s="27">
        <v>2019</v>
      </c>
      <c r="B73" s="24" t="s">
        <v>43</v>
      </c>
      <c r="C73" s="25">
        <v>0</v>
      </c>
      <c r="D73" s="25">
        <v>0</v>
      </c>
      <c r="E73" s="25">
        <v>0</v>
      </c>
      <c r="F73" s="25">
        <v>0</v>
      </c>
      <c r="G73" s="114">
        <v>1</v>
      </c>
      <c r="H73" s="25">
        <v>0</v>
      </c>
      <c r="I73" s="25" t="s">
        <v>269</v>
      </c>
      <c r="J73" s="115" t="s">
        <v>270</v>
      </c>
      <c r="K73" s="120">
        <v>0</v>
      </c>
      <c r="L73" s="121">
        <v>2324.8762500000003</v>
      </c>
      <c r="M73" s="121">
        <v>3722.7964900000006</v>
      </c>
      <c r="N73" s="121">
        <v>712386.42881999991</v>
      </c>
      <c r="O73" s="77"/>
      <c r="P73" s="77"/>
      <c r="Q73" s="77"/>
      <c r="R73" s="77"/>
      <c r="S73" s="77"/>
    </row>
    <row r="74" spans="1:19" x14ac:dyDescent="0.25">
      <c r="A74" s="27">
        <v>2019</v>
      </c>
      <c r="B74" s="24" t="s">
        <v>43</v>
      </c>
      <c r="C74" s="25">
        <v>0</v>
      </c>
      <c r="D74" s="25">
        <v>0</v>
      </c>
      <c r="E74" s="25">
        <v>0</v>
      </c>
      <c r="F74" s="25">
        <v>0</v>
      </c>
      <c r="G74" s="114">
        <v>1</v>
      </c>
      <c r="H74" s="25">
        <v>0</v>
      </c>
      <c r="I74" s="25" t="s">
        <v>269</v>
      </c>
      <c r="J74" s="115" t="s">
        <v>271</v>
      </c>
      <c r="K74" s="120">
        <v>120000</v>
      </c>
      <c r="L74" s="121">
        <v>120000</v>
      </c>
      <c r="M74" s="121">
        <v>21977.109509999998</v>
      </c>
      <c r="N74" s="121">
        <v>4660486.8281436916</v>
      </c>
      <c r="O74" s="77"/>
      <c r="P74" s="77"/>
      <c r="Q74" s="77"/>
      <c r="R74" s="77"/>
      <c r="S74" s="77"/>
    </row>
    <row r="75" spans="1:19" x14ac:dyDescent="0.25">
      <c r="A75" s="27">
        <v>2019</v>
      </c>
      <c r="B75" s="24" t="s">
        <v>43</v>
      </c>
      <c r="C75" s="25">
        <v>0</v>
      </c>
      <c r="D75" s="25">
        <v>0</v>
      </c>
      <c r="E75" s="25">
        <v>0</v>
      </c>
      <c r="F75" s="25">
        <v>0</v>
      </c>
      <c r="G75" s="114">
        <v>1</v>
      </c>
      <c r="H75" s="25">
        <v>0</v>
      </c>
      <c r="I75" s="139" t="s">
        <v>273</v>
      </c>
      <c r="J75" s="117" t="s">
        <v>274</v>
      </c>
      <c r="K75" s="120">
        <v>0</v>
      </c>
      <c r="L75" s="121">
        <v>0</v>
      </c>
      <c r="M75" s="121">
        <v>0</v>
      </c>
      <c r="N75" s="121">
        <v>1031691.55434</v>
      </c>
      <c r="O75" s="77"/>
      <c r="P75" s="77"/>
      <c r="Q75" s="77"/>
      <c r="R75" s="77"/>
      <c r="S75" s="77"/>
    </row>
    <row r="76" spans="1:19" x14ac:dyDescent="0.25">
      <c r="A76" s="27">
        <v>2019</v>
      </c>
      <c r="B76" s="24" t="s">
        <v>43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  <c r="H76" s="114">
        <v>1</v>
      </c>
      <c r="I76" s="25" t="s">
        <v>269</v>
      </c>
      <c r="J76" s="115" t="s">
        <v>270</v>
      </c>
      <c r="K76" s="120">
        <v>0</v>
      </c>
      <c r="L76" s="91">
        <v>2324.8762500000003</v>
      </c>
      <c r="M76" s="77">
        <v>3722.7964900000006</v>
      </c>
      <c r="N76" s="77">
        <v>712386.42881999991</v>
      </c>
      <c r="O76" s="77"/>
      <c r="P76" s="77"/>
      <c r="Q76" s="77"/>
      <c r="R76" s="77"/>
      <c r="S76" s="77"/>
    </row>
    <row r="77" spans="1:19" x14ac:dyDescent="0.25">
      <c r="A77" s="27">
        <v>2019</v>
      </c>
      <c r="B77" s="24" t="s">
        <v>43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114">
        <v>1</v>
      </c>
      <c r="I77" s="25" t="s">
        <v>269</v>
      </c>
      <c r="J77" s="115" t="s">
        <v>271</v>
      </c>
      <c r="K77" s="120">
        <v>370000</v>
      </c>
      <c r="L77" s="91">
        <v>121212.36885142857</v>
      </c>
      <c r="M77" s="77">
        <v>59189.430209999991</v>
      </c>
      <c r="N77" s="77">
        <v>12603256.974195695</v>
      </c>
      <c r="O77" s="77"/>
      <c r="P77" s="77"/>
      <c r="Q77" s="77"/>
      <c r="R77" s="77"/>
      <c r="S77" s="77"/>
    </row>
    <row r="78" spans="1:19" x14ac:dyDescent="0.25">
      <c r="A78" s="27">
        <v>2019</v>
      </c>
      <c r="B78" s="24" t="s">
        <v>43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114">
        <v>1</v>
      </c>
      <c r="I78" s="139" t="s">
        <v>272</v>
      </c>
      <c r="J78" s="120" t="s">
        <v>72</v>
      </c>
      <c r="K78" s="120">
        <v>23439.446630000009</v>
      </c>
      <c r="L78" s="91">
        <v>14656.338400000001</v>
      </c>
      <c r="M78" s="77">
        <v>5766.2496399999991</v>
      </c>
      <c r="N78" s="77">
        <v>1273486.9339300008</v>
      </c>
      <c r="O78" s="77"/>
      <c r="P78" s="77"/>
      <c r="Q78" s="77"/>
      <c r="R78" s="77"/>
      <c r="S78" s="77"/>
    </row>
    <row r="79" spans="1:19" x14ac:dyDescent="0.25">
      <c r="A79" s="27">
        <v>2019</v>
      </c>
      <c r="B79" s="24" t="s">
        <v>43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114">
        <v>1</v>
      </c>
      <c r="I79" s="139" t="s">
        <v>273</v>
      </c>
      <c r="J79" s="117" t="s">
        <v>274</v>
      </c>
      <c r="K79" s="116">
        <v>0</v>
      </c>
      <c r="L79" s="91">
        <v>0</v>
      </c>
      <c r="M79" s="77">
        <v>0</v>
      </c>
      <c r="N79" s="77">
        <v>1498609.2748700001</v>
      </c>
      <c r="P79" s="77"/>
      <c r="Q79" s="77"/>
      <c r="R79" s="77"/>
    </row>
    <row r="80" spans="1:19" x14ac:dyDescent="0.25">
      <c r="A80" s="27">
        <v>2019</v>
      </c>
      <c r="B80" s="24" t="s">
        <v>43</v>
      </c>
      <c r="C80" s="25">
        <v>0</v>
      </c>
      <c r="D80" s="25">
        <v>0</v>
      </c>
      <c r="E80" s="25">
        <v>0</v>
      </c>
      <c r="F80" s="25">
        <v>0</v>
      </c>
      <c r="G80" s="25">
        <v>0</v>
      </c>
      <c r="H80" s="114">
        <v>1</v>
      </c>
      <c r="I80" s="139" t="s">
        <v>273</v>
      </c>
      <c r="J80" s="118" t="s">
        <v>275</v>
      </c>
      <c r="K80" s="116">
        <v>0</v>
      </c>
      <c r="L80" s="91">
        <v>0</v>
      </c>
      <c r="M80" s="77">
        <v>0</v>
      </c>
      <c r="N80" s="77">
        <v>635109.73864999996</v>
      </c>
      <c r="P80" s="77"/>
      <c r="Q80" s="77"/>
      <c r="R80" s="77"/>
    </row>
    <row r="81" spans="1:19" x14ac:dyDescent="0.25">
      <c r="A81" s="27">
        <v>2019</v>
      </c>
      <c r="B81" s="24" t="s">
        <v>44</v>
      </c>
      <c r="C81" s="114">
        <v>1</v>
      </c>
      <c r="D81" s="114">
        <v>0</v>
      </c>
      <c r="E81" s="114">
        <v>0</v>
      </c>
      <c r="F81" s="25">
        <v>0</v>
      </c>
      <c r="G81" s="25">
        <v>0</v>
      </c>
      <c r="H81" s="25">
        <v>0</v>
      </c>
      <c r="I81" s="25" t="s">
        <v>269</v>
      </c>
      <c r="J81" s="115" t="s">
        <v>270</v>
      </c>
      <c r="K81" s="116">
        <v>2000</v>
      </c>
      <c r="L81" s="119">
        <v>5395.77675</v>
      </c>
      <c r="M81" s="34">
        <v>3238.9362499999997</v>
      </c>
      <c r="N81" s="34">
        <v>708990.65206999995</v>
      </c>
      <c r="P81" s="77"/>
      <c r="Q81" s="77"/>
      <c r="R81" s="77"/>
    </row>
    <row r="82" spans="1:19" x14ac:dyDescent="0.25">
      <c r="A82" s="27">
        <v>2019</v>
      </c>
      <c r="B82" s="24" t="s">
        <v>44</v>
      </c>
      <c r="C82" s="114">
        <v>1</v>
      </c>
      <c r="D82" s="114">
        <v>0</v>
      </c>
      <c r="E82" s="114">
        <v>0</v>
      </c>
      <c r="F82" s="25">
        <v>0</v>
      </c>
      <c r="G82" s="25">
        <v>0</v>
      </c>
      <c r="H82" s="25">
        <v>0</v>
      </c>
      <c r="I82" s="25" t="s">
        <v>269</v>
      </c>
      <c r="J82" s="115" t="s">
        <v>271</v>
      </c>
      <c r="K82" s="116">
        <v>0</v>
      </c>
      <c r="L82" s="91">
        <v>0</v>
      </c>
      <c r="M82" s="77">
        <v>91611.153839999999</v>
      </c>
      <c r="N82" s="77">
        <v>12623197.083135692</v>
      </c>
      <c r="P82" s="77"/>
      <c r="Q82" s="77"/>
      <c r="R82" s="77"/>
    </row>
    <row r="83" spans="1:19" x14ac:dyDescent="0.25">
      <c r="A83" s="27">
        <v>2019</v>
      </c>
      <c r="B83" s="24" t="s">
        <v>44</v>
      </c>
      <c r="C83" s="114">
        <v>1</v>
      </c>
      <c r="D83" s="114">
        <v>0</v>
      </c>
      <c r="E83" s="114">
        <v>0</v>
      </c>
      <c r="F83" s="25">
        <v>0</v>
      </c>
      <c r="G83" s="25">
        <v>0</v>
      </c>
      <c r="H83" s="25">
        <v>0</v>
      </c>
      <c r="I83" s="139" t="s">
        <v>272</v>
      </c>
      <c r="J83" s="120" t="s">
        <v>72</v>
      </c>
      <c r="K83" s="116">
        <v>22772.910940000002</v>
      </c>
      <c r="L83" s="91">
        <v>19413.555220000002</v>
      </c>
      <c r="M83" s="77">
        <v>6930.7780400000001</v>
      </c>
      <c r="N83" s="77">
        <v>1406452.70266</v>
      </c>
      <c r="P83" s="77"/>
      <c r="Q83" s="77"/>
      <c r="R83" s="77"/>
    </row>
    <row r="84" spans="1:19" x14ac:dyDescent="0.25">
      <c r="A84" s="27">
        <v>2019</v>
      </c>
      <c r="B84" s="24" t="s">
        <v>44</v>
      </c>
      <c r="C84" s="114">
        <v>1</v>
      </c>
      <c r="D84" s="114">
        <v>0</v>
      </c>
      <c r="E84" s="114">
        <v>0</v>
      </c>
      <c r="F84" s="25">
        <v>0</v>
      </c>
      <c r="G84" s="25">
        <v>0</v>
      </c>
      <c r="H84" s="25">
        <v>0</v>
      </c>
      <c r="I84" s="139" t="s">
        <v>273</v>
      </c>
      <c r="J84" s="117" t="s">
        <v>274</v>
      </c>
      <c r="K84" s="116">
        <v>0</v>
      </c>
      <c r="L84" s="91">
        <v>0</v>
      </c>
      <c r="M84" s="77">
        <v>0</v>
      </c>
      <c r="N84" s="77">
        <v>1781185.2134700001</v>
      </c>
      <c r="P84" s="77"/>
      <c r="Q84" s="77"/>
      <c r="R84" s="77"/>
    </row>
    <row r="85" spans="1:19" x14ac:dyDescent="0.25">
      <c r="A85" s="27">
        <v>2019</v>
      </c>
      <c r="B85" s="24" t="s">
        <v>44</v>
      </c>
      <c r="C85" s="114">
        <v>1</v>
      </c>
      <c r="D85" s="114">
        <v>0</v>
      </c>
      <c r="E85" s="114">
        <v>0</v>
      </c>
      <c r="F85" s="25">
        <v>0</v>
      </c>
      <c r="G85" s="25">
        <v>0</v>
      </c>
      <c r="H85" s="25">
        <v>0</v>
      </c>
      <c r="I85" s="139" t="s">
        <v>273</v>
      </c>
      <c r="J85" s="118" t="s">
        <v>275</v>
      </c>
      <c r="K85" s="116">
        <v>0</v>
      </c>
      <c r="L85" s="91">
        <v>0</v>
      </c>
      <c r="M85" s="77">
        <v>0</v>
      </c>
      <c r="N85" s="77">
        <v>635109.73864999996</v>
      </c>
      <c r="P85" s="77"/>
      <c r="Q85" s="77"/>
      <c r="R85" s="77"/>
    </row>
    <row r="86" spans="1:19" x14ac:dyDescent="0.25">
      <c r="A86" s="27">
        <v>2019</v>
      </c>
      <c r="B86" s="24" t="s">
        <v>44</v>
      </c>
      <c r="C86" s="25">
        <v>0</v>
      </c>
      <c r="D86" s="114">
        <v>1</v>
      </c>
      <c r="E86" s="114">
        <v>0</v>
      </c>
      <c r="F86" s="25">
        <v>0</v>
      </c>
      <c r="G86" s="25">
        <v>0</v>
      </c>
      <c r="H86" s="25">
        <v>0</v>
      </c>
      <c r="I86" s="25" t="s">
        <v>269</v>
      </c>
      <c r="J86" s="115" t="s">
        <v>270</v>
      </c>
      <c r="K86" s="116">
        <v>2000</v>
      </c>
      <c r="L86" s="91">
        <v>5395.77675</v>
      </c>
      <c r="M86" s="77">
        <v>3238.9362499999997</v>
      </c>
      <c r="N86" s="77">
        <v>708990.65206999995</v>
      </c>
      <c r="O86" s="77"/>
      <c r="P86" s="77"/>
      <c r="Q86" s="77"/>
      <c r="R86" s="77"/>
      <c r="S86" s="77"/>
    </row>
    <row r="87" spans="1:19" x14ac:dyDescent="0.25">
      <c r="A87" s="27">
        <v>2019</v>
      </c>
      <c r="B87" s="24" t="s">
        <v>44</v>
      </c>
      <c r="C87" s="25">
        <v>0</v>
      </c>
      <c r="D87" s="114">
        <v>1</v>
      </c>
      <c r="E87" s="114">
        <v>0</v>
      </c>
      <c r="F87" s="25">
        <v>0</v>
      </c>
      <c r="G87" s="25">
        <v>0</v>
      </c>
      <c r="H87" s="25">
        <v>0</v>
      </c>
      <c r="I87" s="25" t="s">
        <v>269</v>
      </c>
      <c r="J87" s="115" t="s">
        <v>271</v>
      </c>
      <c r="K87" s="116">
        <v>0</v>
      </c>
      <c r="L87" s="91">
        <v>0</v>
      </c>
      <c r="M87" s="77">
        <v>91611.153839999999</v>
      </c>
      <c r="N87" s="77">
        <v>12623197.083135692</v>
      </c>
      <c r="O87" s="77"/>
      <c r="P87" s="77"/>
      <c r="Q87" s="77"/>
      <c r="R87" s="77"/>
      <c r="S87" s="77"/>
    </row>
    <row r="88" spans="1:19" x14ac:dyDescent="0.25">
      <c r="A88" s="27">
        <v>2019</v>
      </c>
      <c r="B88" s="24" t="s">
        <v>44</v>
      </c>
      <c r="C88" s="25">
        <v>0</v>
      </c>
      <c r="D88" s="114">
        <v>1</v>
      </c>
      <c r="E88" s="114">
        <v>0</v>
      </c>
      <c r="F88" s="25">
        <v>0</v>
      </c>
      <c r="G88" s="25">
        <v>0</v>
      </c>
      <c r="H88" s="25">
        <v>0</v>
      </c>
      <c r="I88" s="139" t="s">
        <v>272</v>
      </c>
      <c r="J88" s="120" t="s">
        <v>72</v>
      </c>
      <c r="K88" s="116">
        <v>22772.910940000002</v>
      </c>
      <c r="L88" s="91">
        <v>19413.555220000002</v>
      </c>
      <c r="M88" s="77">
        <v>6930.7780400000001</v>
      </c>
      <c r="N88" s="77">
        <v>1406452.70266</v>
      </c>
      <c r="O88" s="77"/>
      <c r="P88" s="77"/>
      <c r="Q88" s="77"/>
      <c r="R88" s="77"/>
      <c r="S88" s="77"/>
    </row>
    <row r="89" spans="1:19" x14ac:dyDescent="0.25">
      <c r="A89" s="27">
        <v>2019</v>
      </c>
      <c r="B89" s="24" t="s">
        <v>44</v>
      </c>
      <c r="C89" s="25">
        <v>0</v>
      </c>
      <c r="D89" s="114">
        <v>1</v>
      </c>
      <c r="E89" s="114">
        <v>0</v>
      </c>
      <c r="F89" s="25">
        <v>0</v>
      </c>
      <c r="G89" s="25">
        <v>0</v>
      </c>
      <c r="H89" s="25">
        <v>0</v>
      </c>
      <c r="I89" s="139" t="s">
        <v>273</v>
      </c>
      <c r="J89" s="117" t="s">
        <v>274</v>
      </c>
      <c r="K89" s="116">
        <v>0</v>
      </c>
      <c r="L89" s="91">
        <v>0</v>
      </c>
      <c r="M89" s="77">
        <v>0</v>
      </c>
      <c r="N89" s="77">
        <v>1781185.2134700001</v>
      </c>
      <c r="O89" s="77"/>
      <c r="P89" s="77"/>
      <c r="Q89" s="77"/>
      <c r="R89" s="77"/>
      <c r="S89" s="77"/>
    </row>
    <row r="90" spans="1:19" x14ac:dyDescent="0.25">
      <c r="A90" s="27">
        <v>2019</v>
      </c>
      <c r="B90" s="24" t="s">
        <v>44</v>
      </c>
      <c r="C90" s="25">
        <v>0</v>
      </c>
      <c r="D90" s="114">
        <v>1</v>
      </c>
      <c r="E90" s="114">
        <v>0</v>
      </c>
      <c r="F90" s="25">
        <v>0</v>
      </c>
      <c r="G90" s="25">
        <v>0</v>
      </c>
      <c r="H90" s="25">
        <v>0</v>
      </c>
      <c r="I90" s="139" t="s">
        <v>273</v>
      </c>
      <c r="J90" s="118" t="s">
        <v>275</v>
      </c>
      <c r="K90" s="116">
        <v>0</v>
      </c>
      <c r="L90" s="77">
        <v>0</v>
      </c>
      <c r="M90" s="77">
        <v>0</v>
      </c>
      <c r="N90" s="77">
        <v>635109.73864999996</v>
      </c>
      <c r="O90" s="77"/>
      <c r="P90" s="77"/>
      <c r="Q90" s="77"/>
      <c r="R90" s="77"/>
      <c r="S90" s="77"/>
    </row>
    <row r="91" spans="1:19" x14ac:dyDescent="0.25">
      <c r="A91" s="27">
        <v>2019</v>
      </c>
      <c r="B91" s="24" t="s">
        <v>44</v>
      </c>
      <c r="C91" s="25">
        <v>0</v>
      </c>
      <c r="D91" s="25">
        <v>0</v>
      </c>
      <c r="E91" s="114">
        <v>1</v>
      </c>
      <c r="F91" s="25">
        <v>0</v>
      </c>
      <c r="G91" s="25">
        <v>0</v>
      </c>
      <c r="H91" s="25">
        <v>0</v>
      </c>
      <c r="I91" s="25" t="s">
        <v>269</v>
      </c>
      <c r="J91" s="115" t="s">
        <v>270</v>
      </c>
      <c r="K91" s="116">
        <v>2000</v>
      </c>
      <c r="L91" s="77">
        <v>5395.77675</v>
      </c>
      <c r="M91" s="77">
        <v>3238.9362499999997</v>
      </c>
      <c r="N91" s="77">
        <v>708990.65206999995</v>
      </c>
      <c r="O91" s="77"/>
      <c r="P91" s="77"/>
      <c r="Q91" s="77"/>
      <c r="R91" s="77"/>
      <c r="S91" s="77"/>
    </row>
    <row r="92" spans="1:19" x14ac:dyDescent="0.25">
      <c r="A92" s="27">
        <v>2019</v>
      </c>
      <c r="B92" s="24" t="s">
        <v>44</v>
      </c>
      <c r="C92" s="25">
        <v>0</v>
      </c>
      <c r="D92" s="25">
        <v>0</v>
      </c>
      <c r="E92" s="114">
        <v>1</v>
      </c>
      <c r="F92" s="25">
        <v>0</v>
      </c>
      <c r="G92" s="25">
        <v>0</v>
      </c>
      <c r="H92" s="25">
        <v>0</v>
      </c>
      <c r="I92" s="25" t="s">
        <v>269</v>
      </c>
      <c r="J92" s="115" t="s">
        <v>271</v>
      </c>
      <c r="K92" s="116">
        <v>0</v>
      </c>
      <c r="L92" s="77">
        <v>0</v>
      </c>
      <c r="M92" s="77">
        <v>91611.153839999999</v>
      </c>
      <c r="N92" s="77">
        <v>12623197.083135692</v>
      </c>
      <c r="O92" s="77"/>
      <c r="P92" s="77"/>
      <c r="Q92" s="77"/>
      <c r="R92" s="77"/>
      <c r="S92" s="77"/>
    </row>
    <row r="93" spans="1:19" x14ac:dyDescent="0.25">
      <c r="A93" s="27">
        <v>2019</v>
      </c>
      <c r="B93" s="24" t="s">
        <v>44</v>
      </c>
      <c r="C93" s="25">
        <v>0</v>
      </c>
      <c r="D93" s="25">
        <v>0</v>
      </c>
      <c r="E93" s="114">
        <v>1</v>
      </c>
      <c r="F93" s="25">
        <v>0</v>
      </c>
      <c r="G93" s="25">
        <v>0</v>
      </c>
      <c r="H93" s="25">
        <v>0</v>
      </c>
      <c r="I93" s="139" t="s">
        <v>272</v>
      </c>
      <c r="J93" s="120" t="s">
        <v>72</v>
      </c>
      <c r="K93" s="116">
        <v>1065.3272999999999</v>
      </c>
      <c r="L93" s="77">
        <v>1804.6676199999999</v>
      </c>
      <c r="M93" s="77">
        <v>439.54205000000002</v>
      </c>
      <c r="N93" s="77">
        <v>293997.02674999996</v>
      </c>
      <c r="O93" s="77"/>
      <c r="P93" s="77"/>
      <c r="Q93" s="77"/>
      <c r="R93" s="77"/>
      <c r="S93" s="77"/>
    </row>
    <row r="94" spans="1:19" x14ac:dyDescent="0.25">
      <c r="A94" s="27">
        <v>2019</v>
      </c>
      <c r="B94" s="24" t="s">
        <v>44</v>
      </c>
      <c r="C94" s="25">
        <v>0</v>
      </c>
      <c r="D94" s="25">
        <v>0</v>
      </c>
      <c r="E94" s="114">
        <v>1</v>
      </c>
      <c r="F94" s="25">
        <v>0</v>
      </c>
      <c r="G94" s="25">
        <v>0</v>
      </c>
      <c r="H94" s="25">
        <v>0</v>
      </c>
      <c r="I94" s="139" t="s">
        <v>273</v>
      </c>
      <c r="J94" s="117" t="s">
        <v>274</v>
      </c>
      <c r="K94" s="116">
        <v>0</v>
      </c>
      <c r="L94" s="77">
        <v>0</v>
      </c>
      <c r="M94" s="77">
        <v>0</v>
      </c>
      <c r="N94" s="77">
        <v>1781185.2134700001</v>
      </c>
      <c r="O94" s="77"/>
      <c r="P94" s="77"/>
      <c r="Q94" s="77"/>
      <c r="R94" s="77"/>
      <c r="S94" s="77"/>
    </row>
    <row r="95" spans="1:19" x14ac:dyDescent="0.25">
      <c r="A95" s="27">
        <v>2019</v>
      </c>
      <c r="B95" s="24" t="s">
        <v>44</v>
      </c>
      <c r="C95" s="25">
        <v>0</v>
      </c>
      <c r="D95" s="25">
        <v>0</v>
      </c>
      <c r="E95" s="114">
        <v>1</v>
      </c>
      <c r="F95" s="25">
        <v>0</v>
      </c>
      <c r="G95" s="25">
        <v>0</v>
      </c>
      <c r="H95" s="25">
        <v>0</v>
      </c>
      <c r="I95" s="139" t="s">
        <v>273</v>
      </c>
      <c r="J95" s="118" t="s">
        <v>275</v>
      </c>
      <c r="K95" s="116">
        <v>0</v>
      </c>
      <c r="L95" s="77">
        <v>0</v>
      </c>
      <c r="M95" s="77">
        <v>0</v>
      </c>
      <c r="N95" s="77">
        <v>635109.73864999996</v>
      </c>
      <c r="O95" s="77"/>
      <c r="P95" s="77"/>
      <c r="Q95" s="77"/>
      <c r="R95" s="77"/>
      <c r="S95" s="77"/>
    </row>
    <row r="96" spans="1:19" x14ac:dyDescent="0.25">
      <c r="A96" s="27">
        <v>2019</v>
      </c>
      <c r="B96" s="24" t="s">
        <v>44</v>
      </c>
      <c r="C96" s="25">
        <v>0</v>
      </c>
      <c r="D96" s="25">
        <v>0</v>
      </c>
      <c r="E96" s="25">
        <v>0</v>
      </c>
      <c r="F96" s="114">
        <v>1</v>
      </c>
      <c r="G96" s="25">
        <v>0</v>
      </c>
      <c r="H96" s="25">
        <v>0</v>
      </c>
      <c r="I96" s="25" t="s">
        <v>269</v>
      </c>
      <c r="J96" s="115" t="s">
        <v>270</v>
      </c>
      <c r="K96" s="116">
        <v>2000</v>
      </c>
      <c r="L96" s="77">
        <v>5395.77675</v>
      </c>
      <c r="M96" s="77">
        <v>3238.9362499999997</v>
      </c>
      <c r="N96" s="77">
        <v>708990.65206999995</v>
      </c>
      <c r="O96" s="77"/>
      <c r="P96" s="77"/>
      <c r="Q96" s="77"/>
      <c r="R96" s="77"/>
      <c r="S96" s="77"/>
    </row>
    <row r="97" spans="1:19" x14ac:dyDescent="0.25">
      <c r="A97" s="27">
        <v>2019</v>
      </c>
      <c r="B97" s="24" t="s">
        <v>44</v>
      </c>
      <c r="C97" s="25">
        <v>0</v>
      </c>
      <c r="D97" s="25">
        <v>0</v>
      </c>
      <c r="E97" s="25">
        <v>0</v>
      </c>
      <c r="F97" s="114">
        <v>1</v>
      </c>
      <c r="G97" s="25">
        <v>0</v>
      </c>
      <c r="H97" s="25">
        <v>0</v>
      </c>
      <c r="I97" s="139" t="s">
        <v>273</v>
      </c>
      <c r="J97" s="117" t="s">
        <v>274</v>
      </c>
      <c r="K97" s="116">
        <v>0</v>
      </c>
      <c r="L97" s="77">
        <v>0</v>
      </c>
      <c r="M97" s="77">
        <v>0</v>
      </c>
      <c r="N97" s="77">
        <v>684798.36904000002</v>
      </c>
      <c r="O97" s="77"/>
      <c r="P97" s="77"/>
      <c r="Q97" s="77"/>
      <c r="R97" s="77"/>
      <c r="S97" s="77"/>
    </row>
    <row r="98" spans="1:19" x14ac:dyDescent="0.25">
      <c r="A98" s="27">
        <v>2019</v>
      </c>
      <c r="B98" s="24" t="s">
        <v>44</v>
      </c>
      <c r="C98" s="25">
        <v>0</v>
      </c>
      <c r="D98" s="25">
        <v>0</v>
      </c>
      <c r="E98" s="25">
        <v>0</v>
      </c>
      <c r="F98" s="25">
        <v>0</v>
      </c>
      <c r="G98" s="114">
        <v>1</v>
      </c>
      <c r="H98" s="25">
        <v>0</v>
      </c>
      <c r="I98" s="25" t="s">
        <v>269</v>
      </c>
      <c r="J98" s="115" t="s">
        <v>270</v>
      </c>
      <c r="K98" s="116">
        <v>2000</v>
      </c>
      <c r="L98" s="77">
        <v>5395.77675</v>
      </c>
      <c r="M98" s="77">
        <v>3238.9362499999997</v>
      </c>
      <c r="N98" s="77">
        <v>708990.65206999995</v>
      </c>
      <c r="O98" s="77"/>
      <c r="P98" s="77"/>
      <c r="Q98" s="77"/>
      <c r="R98" s="77"/>
      <c r="S98" s="77"/>
    </row>
    <row r="99" spans="1:19" x14ac:dyDescent="0.25">
      <c r="A99" s="27">
        <v>2019</v>
      </c>
      <c r="B99" s="24" t="s">
        <v>44</v>
      </c>
      <c r="C99" s="25">
        <v>0</v>
      </c>
      <c r="D99" s="25">
        <v>0</v>
      </c>
      <c r="E99" s="25">
        <v>0</v>
      </c>
      <c r="F99" s="25">
        <v>0</v>
      </c>
      <c r="G99" s="114">
        <v>1</v>
      </c>
      <c r="H99" s="25">
        <v>0</v>
      </c>
      <c r="I99" s="25" t="s">
        <v>269</v>
      </c>
      <c r="J99" s="115" t="s">
        <v>271</v>
      </c>
      <c r="K99" s="116">
        <v>0</v>
      </c>
      <c r="L99" s="77">
        <v>0</v>
      </c>
      <c r="M99" s="77">
        <v>8802.7744899999998</v>
      </c>
      <c r="N99" s="77">
        <v>4660486.8281436916</v>
      </c>
      <c r="O99" s="77"/>
      <c r="P99" s="77"/>
      <c r="Q99" s="77"/>
      <c r="R99" s="77"/>
      <c r="S99" s="77"/>
    </row>
    <row r="100" spans="1:19" x14ac:dyDescent="0.25">
      <c r="A100" s="27">
        <v>2019</v>
      </c>
      <c r="B100" s="24" t="s">
        <v>44</v>
      </c>
      <c r="C100" s="25">
        <v>0</v>
      </c>
      <c r="D100" s="25">
        <v>0</v>
      </c>
      <c r="E100" s="25">
        <v>0</v>
      </c>
      <c r="F100" s="25">
        <v>0</v>
      </c>
      <c r="G100" s="114">
        <v>1</v>
      </c>
      <c r="H100" s="25">
        <v>0</v>
      </c>
      <c r="I100" s="139" t="s">
        <v>273</v>
      </c>
      <c r="J100" s="117" t="s">
        <v>274</v>
      </c>
      <c r="K100" s="116">
        <v>0</v>
      </c>
      <c r="L100" s="77">
        <v>0</v>
      </c>
      <c r="M100" s="77">
        <v>0</v>
      </c>
      <c r="N100" s="77">
        <v>1078230.2919900001</v>
      </c>
      <c r="O100" s="77"/>
      <c r="P100" s="77"/>
      <c r="Q100" s="77"/>
      <c r="R100" s="77"/>
      <c r="S100" s="77"/>
    </row>
    <row r="101" spans="1:19" x14ac:dyDescent="0.25">
      <c r="A101" s="27">
        <v>2019</v>
      </c>
      <c r="B101" s="24" t="s">
        <v>44</v>
      </c>
      <c r="C101" s="25">
        <v>0</v>
      </c>
      <c r="D101" s="25">
        <v>0</v>
      </c>
      <c r="E101" s="25">
        <v>0</v>
      </c>
      <c r="F101" s="25">
        <v>0</v>
      </c>
      <c r="G101" s="25">
        <v>0</v>
      </c>
      <c r="H101" s="114">
        <v>1</v>
      </c>
      <c r="I101" s="25" t="s">
        <v>269</v>
      </c>
      <c r="J101" s="115" t="s">
        <v>270</v>
      </c>
      <c r="K101" s="116">
        <v>2000</v>
      </c>
      <c r="L101" s="77">
        <v>5395.77675</v>
      </c>
      <c r="M101" s="77">
        <v>3238.9362499999997</v>
      </c>
      <c r="N101" s="77">
        <v>708990.65206999995</v>
      </c>
      <c r="O101" s="77"/>
      <c r="P101" s="77"/>
      <c r="Q101" s="77"/>
      <c r="R101" s="77"/>
      <c r="S101" s="77"/>
    </row>
    <row r="102" spans="1:19" x14ac:dyDescent="0.25">
      <c r="A102" s="27">
        <v>2019</v>
      </c>
      <c r="B102" s="24" t="s">
        <v>44</v>
      </c>
      <c r="C102" s="25">
        <v>0</v>
      </c>
      <c r="D102" s="25">
        <v>0</v>
      </c>
      <c r="E102" s="25">
        <v>0</v>
      </c>
      <c r="F102" s="25">
        <v>0</v>
      </c>
      <c r="G102" s="25">
        <v>0</v>
      </c>
      <c r="H102" s="114">
        <v>1</v>
      </c>
      <c r="I102" s="25" t="s">
        <v>269</v>
      </c>
      <c r="J102" s="115" t="s">
        <v>271</v>
      </c>
      <c r="K102" s="116">
        <v>0</v>
      </c>
      <c r="L102" s="77">
        <v>0</v>
      </c>
      <c r="M102" s="77">
        <v>91601.517919999998</v>
      </c>
      <c r="N102" s="77">
        <v>12603256.974195695</v>
      </c>
      <c r="O102" s="77"/>
      <c r="P102" s="77"/>
      <c r="Q102" s="77"/>
      <c r="R102" s="77"/>
      <c r="S102" s="77"/>
    </row>
    <row r="103" spans="1:19" x14ac:dyDescent="0.25">
      <c r="A103" s="27">
        <v>2019</v>
      </c>
      <c r="B103" s="24" t="s">
        <v>44</v>
      </c>
      <c r="C103" s="25">
        <v>0</v>
      </c>
      <c r="D103" s="25">
        <v>0</v>
      </c>
      <c r="E103" s="25">
        <v>0</v>
      </c>
      <c r="F103" s="25">
        <v>0</v>
      </c>
      <c r="G103" s="25">
        <v>0</v>
      </c>
      <c r="H103" s="114">
        <v>1</v>
      </c>
      <c r="I103" s="139" t="s">
        <v>272</v>
      </c>
      <c r="J103" s="120" t="s">
        <v>72</v>
      </c>
      <c r="K103" s="116">
        <v>21707.583640000001</v>
      </c>
      <c r="L103" s="77">
        <v>17660.920570000002</v>
      </c>
      <c r="M103" s="77">
        <v>6492.2295700000004</v>
      </c>
      <c r="N103" s="77">
        <v>1276195.20793</v>
      </c>
      <c r="O103" s="77"/>
      <c r="P103" s="77"/>
      <c r="Q103" s="77"/>
      <c r="R103" s="77"/>
      <c r="S103" s="77"/>
    </row>
    <row r="104" spans="1:19" x14ac:dyDescent="0.25">
      <c r="A104" s="27">
        <v>2019</v>
      </c>
      <c r="B104" s="24" t="s">
        <v>44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114">
        <v>1</v>
      </c>
      <c r="I104" s="139" t="s">
        <v>273</v>
      </c>
      <c r="J104" s="117" t="s">
        <v>274</v>
      </c>
      <c r="K104" s="116">
        <v>0</v>
      </c>
      <c r="L104" s="77">
        <v>0</v>
      </c>
      <c r="M104" s="77">
        <v>0</v>
      </c>
      <c r="N104" s="77">
        <v>1550779.81788</v>
      </c>
      <c r="O104" s="77"/>
      <c r="P104" s="77"/>
      <c r="Q104" s="77"/>
      <c r="R104" s="77"/>
      <c r="S104" s="77"/>
    </row>
    <row r="105" spans="1:19" x14ac:dyDescent="0.25">
      <c r="A105" s="27">
        <v>2019</v>
      </c>
      <c r="B105" s="24" t="s">
        <v>44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114">
        <v>1</v>
      </c>
      <c r="I105" s="139" t="s">
        <v>273</v>
      </c>
      <c r="J105" s="118" t="s">
        <v>275</v>
      </c>
      <c r="K105" s="116">
        <v>0</v>
      </c>
      <c r="L105" s="77">
        <v>0</v>
      </c>
      <c r="M105" s="77">
        <v>0</v>
      </c>
      <c r="N105" s="77">
        <v>635109.73864999996</v>
      </c>
      <c r="O105" s="77"/>
      <c r="P105" s="77"/>
      <c r="Q105" s="77"/>
      <c r="R105" s="77"/>
      <c r="S105" s="77"/>
    </row>
    <row r="106" spans="1:19" x14ac:dyDescent="0.25">
      <c r="A106" s="27">
        <v>2019</v>
      </c>
      <c r="B106" s="24" t="s">
        <v>223</v>
      </c>
      <c r="C106" s="114">
        <v>1</v>
      </c>
      <c r="D106" s="114">
        <v>0</v>
      </c>
      <c r="E106" s="114">
        <v>0</v>
      </c>
      <c r="F106" s="25">
        <v>0</v>
      </c>
      <c r="G106" s="25">
        <v>0</v>
      </c>
      <c r="H106" s="25">
        <v>0</v>
      </c>
      <c r="I106" s="25" t="s">
        <v>269</v>
      </c>
      <c r="J106" s="115" t="s">
        <v>270</v>
      </c>
      <c r="K106" s="116">
        <v>935</v>
      </c>
      <c r="L106" s="77">
        <v>39748.060309999993</v>
      </c>
      <c r="M106" s="77">
        <v>3211.3378400000001</v>
      </c>
      <c r="N106" s="77">
        <v>670177.59175999998</v>
      </c>
      <c r="O106" s="77"/>
      <c r="P106" s="77"/>
      <c r="Q106" s="77"/>
      <c r="R106" s="77"/>
      <c r="S106" s="77"/>
    </row>
    <row r="107" spans="1:19" x14ac:dyDescent="0.25">
      <c r="A107" s="27">
        <v>2019</v>
      </c>
      <c r="B107" s="24" t="s">
        <v>223</v>
      </c>
      <c r="C107" s="114">
        <v>1</v>
      </c>
      <c r="D107" s="114">
        <v>0</v>
      </c>
      <c r="E107" s="114">
        <v>0</v>
      </c>
      <c r="F107" s="25">
        <v>0</v>
      </c>
      <c r="G107" s="25">
        <v>0</v>
      </c>
      <c r="H107" s="25">
        <v>0</v>
      </c>
      <c r="I107" s="25" t="s">
        <v>269</v>
      </c>
      <c r="J107" s="115" t="s">
        <v>271</v>
      </c>
      <c r="K107" s="116">
        <v>0</v>
      </c>
      <c r="L107" s="77">
        <v>284191.53344999999</v>
      </c>
      <c r="M107" s="77">
        <v>73898.078129999994</v>
      </c>
      <c r="N107" s="77">
        <v>12339005.549685692</v>
      </c>
      <c r="O107" s="77"/>
      <c r="P107" s="77"/>
      <c r="Q107" s="77"/>
      <c r="R107" s="77"/>
      <c r="S107" s="77"/>
    </row>
    <row r="108" spans="1:19" x14ac:dyDescent="0.25">
      <c r="A108" s="27">
        <v>2019</v>
      </c>
      <c r="B108" s="24" t="s">
        <v>223</v>
      </c>
      <c r="C108" s="114">
        <v>1</v>
      </c>
      <c r="D108" s="114">
        <v>0</v>
      </c>
      <c r="E108" s="114">
        <v>0</v>
      </c>
      <c r="F108" s="25">
        <v>0</v>
      </c>
      <c r="G108" s="25">
        <v>0</v>
      </c>
      <c r="H108" s="25">
        <v>0</v>
      </c>
      <c r="I108" s="139" t="s">
        <v>272</v>
      </c>
      <c r="J108" s="120" t="s">
        <v>72</v>
      </c>
      <c r="K108" s="116">
        <v>12559.653829999999</v>
      </c>
      <c r="L108" s="77">
        <v>31811.83208</v>
      </c>
      <c r="M108" s="77">
        <v>7570.2803299999969</v>
      </c>
      <c r="N108" s="77">
        <v>1384783.60084</v>
      </c>
      <c r="O108" s="77"/>
      <c r="P108" s="77"/>
      <c r="Q108" s="77"/>
      <c r="R108" s="77"/>
      <c r="S108" s="77"/>
    </row>
    <row r="109" spans="1:19" x14ac:dyDescent="0.25">
      <c r="A109" s="27">
        <v>2019</v>
      </c>
      <c r="B109" s="24" t="s">
        <v>223</v>
      </c>
      <c r="C109" s="114">
        <v>1</v>
      </c>
      <c r="D109" s="114">
        <v>0</v>
      </c>
      <c r="E109" s="114">
        <v>0</v>
      </c>
      <c r="F109" s="25">
        <v>0</v>
      </c>
      <c r="G109" s="25">
        <v>0</v>
      </c>
      <c r="H109" s="25">
        <v>0</v>
      </c>
      <c r="I109" s="139" t="s">
        <v>273</v>
      </c>
      <c r="J109" s="117" t="s">
        <v>274</v>
      </c>
      <c r="K109" s="116">
        <v>0</v>
      </c>
      <c r="L109" s="77">
        <v>0</v>
      </c>
      <c r="M109" s="77">
        <v>0</v>
      </c>
      <c r="N109" s="77">
        <v>1607663.47957</v>
      </c>
      <c r="O109" s="77"/>
      <c r="P109" s="77"/>
      <c r="Q109" s="77"/>
      <c r="R109" s="77"/>
      <c r="S109" s="77"/>
    </row>
    <row r="110" spans="1:19" x14ac:dyDescent="0.25">
      <c r="A110" s="27">
        <v>2019</v>
      </c>
      <c r="B110" s="24" t="s">
        <v>223</v>
      </c>
      <c r="C110" s="114">
        <v>1</v>
      </c>
      <c r="D110" s="114">
        <v>0</v>
      </c>
      <c r="E110" s="114">
        <v>0</v>
      </c>
      <c r="F110" s="25">
        <v>0</v>
      </c>
      <c r="G110" s="25">
        <v>0</v>
      </c>
      <c r="H110" s="25">
        <v>0</v>
      </c>
      <c r="I110" s="139" t="s">
        <v>273</v>
      </c>
      <c r="J110" s="118" t="s">
        <v>275</v>
      </c>
      <c r="K110" s="120">
        <v>0</v>
      </c>
      <c r="L110" s="77">
        <v>0</v>
      </c>
      <c r="M110" s="77">
        <v>22228.840850000001</v>
      </c>
      <c r="N110" s="77">
        <v>635109.73864999996</v>
      </c>
      <c r="O110" s="77"/>
      <c r="P110" s="77"/>
      <c r="Q110" s="77"/>
      <c r="R110" s="77"/>
      <c r="S110" s="77"/>
    </row>
    <row r="111" spans="1:19" x14ac:dyDescent="0.25">
      <c r="A111" s="27">
        <v>2019</v>
      </c>
      <c r="B111" s="24" t="s">
        <v>223</v>
      </c>
      <c r="C111" s="25">
        <v>0</v>
      </c>
      <c r="D111" s="114">
        <v>1</v>
      </c>
      <c r="E111" s="114">
        <v>0</v>
      </c>
      <c r="F111" s="25">
        <v>0</v>
      </c>
      <c r="G111" s="25">
        <v>0</v>
      </c>
      <c r="H111" s="25">
        <v>0</v>
      </c>
      <c r="I111" s="25" t="s">
        <v>269</v>
      </c>
      <c r="J111" s="115" t="s">
        <v>270</v>
      </c>
      <c r="K111" s="120">
        <v>935</v>
      </c>
      <c r="L111" s="77">
        <v>39748.060309999993</v>
      </c>
      <c r="M111" s="77">
        <v>3211.3378400000001</v>
      </c>
      <c r="N111" s="77">
        <v>670177.59175999998</v>
      </c>
      <c r="O111" s="77"/>
      <c r="P111" s="77"/>
      <c r="Q111" s="77"/>
      <c r="R111" s="77"/>
      <c r="S111" s="77"/>
    </row>
    <row r="112" spans="1:19" x14ac:dyDescent="0.25">
      <c r="A112" s="27">
        <v>2019</v>
      </c>
      <c r="B112" s="24" t="s">
        <v>223</v>
      </c>
      <c r="C112" s="25">
        <v>0</v>
      </c>
      <c r="D112" s="114">
        <v>1</v>
      </c>
      <c r="E112" s="114">
        <v>0</v>
      </c>
      <c r="F112" s="25">
        <v>0</v>
      </c>
      <c r="G112" s="25">
        <v>0</v>
      </c>
      <c r="H112" s="25">
        <v>0</v>
      </c>
      <c r="I112" s="25" t="s">
        <v>269</v>
      </c>
      <c r="J112" s="115" t="s">
        <v>271</v>
      </c>
      <c r="K112" s="120">
        <v>0</v>
      </c>
      <c r="L112" s="77">
        <v>284191.53344999999</v>
      </c>
      <c r="M112" s="77">
        <v>73898.078129999994</v>
      </c>
      <c r="N112" s="77">
        <v>12339005.549685692</v>
      </c>
      <c r="O112" s="77"/>
      <c r="P112" s="77"/>
      <c r="Q112" s="77"/>
      <c r="R112" s="77"/>
      <c r="S112" s="77"/>
    </row>
    <row r="113" spans="1:19" x14ac:dyDescent="0.25">
      <c r="A113" s="27">
        <v>2019</v>
      </c>
      <c r="B113" s="24" t="s">
        <v>223</v>
      </c>
      <c r="C113" s="25">
        <v>0</v>
      </c>
      <c r="D113" s="114">
        <v>1</v>
      </c>
      <c r="E113" s="114">
        <v>0</v>
      </c>
      <c r="F113" s="25">
        <v>0</v>
      </c>
      <c r="G113" s="25">
        <v>0</v>
      </c>
      <c r="H113" s="25">
        <v>0</v>
      </c>
      <c r="I113" s="139" t="s">
        <v>272</v>
      </c>
      <c r="J113" s="120" t="s">
        <v>72</v>
      </c>
      <c r="K113" s="120">
        <v>12559.653829999999</v>
      </c>
      <c r="L113" s="77">
        <v>31811.83208</v>
      </c>
      <c r="M113" s="77">
        <v>7570.2803299999969</v>
      </c>
      <c r="N113" s="77">
        <v>1384783.60084</v>
      </c>
      <c r="O113" s="77"/>
      <c r="P113" s="77"/>
      <c r="Q113" s="77"/>
      <c r="R113" s="77"/>
      <c r="S113" s="77"/>
    </row>
    <row r="114" spans="1:19" x14ac:dyDescent="0.25">
      <c r="A114" s="27">
        <v>2019</v>
      </c>
      <c r="B114" s="24" t="s">
        <v>223</v>
      </c>
      <c r="C114" s="25">
        <v>0</v>
      </c>
      <c r="D114" s="114">
        <v>1</v>
      </c>
      <c r="E114" s="114">
        <v>0</v>
      </c>
      <c r="F114" s="25">
        <v>0</v>
      </c>
      <c r="G114" s="25">
        <v>0</v>
      </c>
      <c r="H114" s="25">
        <v>0</v>
      </c>
      <c r="I114" s="139" t="s">
        <v>273</v>
      </c>
      <c r="J114" s="117" t="s">
        <v>274</v>
      </c>
      <c r="K114" s="120">
        <v>0</v>
      </c>
      <c r="L114" s="77">
        <v>0</v>
      </c>
      <c r="M114" s="77">
        <v>0</v>
      </c>
      <c r="N114" s="77">
        <v>1607663.47957</v>
      </c>
      <c r="O114" s="77"/>
      <c r="P114" s="77"/>
      <c r="Q114" s="77"/>
      <c r="R114" s="77"/>
      <c r="S114" s="77"/>
    </row>
    <row r="115" spans="1:19" x14ac:dyDescent="0.25">
      <c r="A115" s="27">
        <v>2019</v>
      </c>
      <c r="B115" s="24" t="s">
        <v>223</v>
      </c>
      <c r="C115" s="25">
        <v>0</v>
      </c>
      <c r="D115" s="114">
        <v>1</v>
      </c>
      <c r="E115" s="114">
        <v>0</v>
      </c>
      <c r="F115" s="25">
        <v>0</v>
      </c>
      <c r="G115" s="25">
        <v>0</v>
      </c>
      <c r="H115" s="25">
        <v>0</v>
      </c>
      <c r="I115" s="139" t="s">
        <v>273</v>
      </c>
      <c r="J115" s="118" t="s">
        <v>275</v>
      </c>
      <c r="K115" s="120">
        <v>0</v>
      </c>
      <c r="L115" s="77">
        <v>0</v>
      </c>
      <c r="M115" s="77">
        <v>22228.840850000001</v>
      </c>
      <c r="N115" s="77">
        <v>635109.73864999996</v>
      </c>
      <c r="O115" s="77"/>
      <c r="P115" s="77"/>
      <c r="Q115" s="77"/>
      <c r="R115" s="77"/>
      <c r="S115" s="77"/>
    </row>
    <row r="116" spans="1:19" x14ac:dyDescent="0.25">
      <c r="A116" s="27">
        <v>2019</v>
      </c>
      <c r="B116" s="24" t="s">
        <v>223</v>
      </c>
      <c r="C116" s="25">
        <v>0</v>
      </c>
      <c r="D116" s="25">
        <v>0</v>
      </c>
      <c r="E116" s="114">
        <v>1</v>
      </c>
      <c r="F116" s="25">
        <v>0</v>
      </c>
      <c r="G116" s="25">
        <v>0</v>
      </c>
      <c r="H116" s="25">
        <v>0</v>
      </c>
      <c r="I116" s="25" t="s">
        <v>269</v>
      </c>
      <c r="J116" s="115" t="s">
        <v>270</v>
      </c>
      <c r="K116" s="120">
        <v>935</v>
      </c>
      <c r="L116" s="77">
        <v>39748.060309999993</v>
      </c>
      <c r="M116" s="77">
        <v>3211.3378400000001</v>
      </c>
      <c r="N116" s="77">
        <v>670177.59175999998</v>
      </c>
      <c r="O116" s="77"/>
      <c r="P116" s="77"/>
      <c r="Q116" s="77"/>
      <c r="R116" s="77"/>
      <c r="S116" s="77"/>
    </row>
    <row r="117" spans="1:19" x14ac:dyDescent="0.25">
      <c r="A117" s="27">
        <v>2019</v>
      </c>
      <c r="B117" s="24" t="s">
        <v>223</v>
      </c>
      <c r="C117" s="25">
        <v>0</v>
      </c>
      <c r="D117" s="25">
        <v>0</v>
      </c>
      <c r="E117" s="114">
        <v>1</v>
      </c>
      <c r="F117" s="25">
        <v>0</v>
      </c>
      <c r="G117" s="25">
        <v>0</v>
      </c>
      <c r="H117" s="25">
        <v>0</v>
      </c>
      <c r="I117" s="25" t="s">
        <v>269</v>
      </c>
      <c r="J117" s="115" t="s">
        <v>271</v>
      </c>
      <c r="K117" s="116">
        <v>0</v>
      </c>
      <c r="L117" s="77">
        <v>284191.53344999999</v>
      </c>
      <c r="M117" s="77">
        <v>73898.078129999994</v>
      </c>
      <c r="N117" s="77">
        <v>12339005.549685692</v>
      </c>
      <c r="O117" s="77"/>
      <c r="P117" s="77"/>
      <c r="Q117" s="77"/>
      <c r="R117" s="77"/>
      <c r="S117" s="77"/>
    </row>
    <row r="118" spans="1:19" x14ac:dyDescent="0.25">
      <c r="A118" s="27">
        <v>2019</v>
      </c>
      <c r="B118" s="24" t="s">
        <v>223</v>
      </c>
      <c r="C118" s="25">
        <v>0</v>
      </c>
      <c r="D118" s="25">
        <v>0</v>
      </c>
      <c r="E118" s="114">
        <v>1</v>
      </c>
      <c r="F118" s="25">
        <v>0</v>
      </c>
      <c r="G118" s="25">
        <v>0</v>
      </c>
      <c r="H118" s="25">
        <v>0</v>
      </c>
      <c r="I118" s="139" t="s">
        <v>272</v>
      </c>
      <c r="J118" s="120" t="s">
        <v>72</v>
      </c>
      <c r="K118" s="116">
        <v>2069.9578300000003</v>
      </c>
      <c r="L118" s="77">
        <v>16937.645489999999</v>
      </c>
      <c r="M118" s="77">
        <v>1679.14426</v>
      </c>
      <c r="N118" s="77">
        <v>278132.79030999995</v>
      </c>
      <c r="O118" s="77"/>
      <c r="P118" s="77"/>
      <c r="Q118" s="77"/>
      <c r="R118" s="77"/>
      <c r="S118" s="77"/>
    </row>
    <row r="119" spans="1:19" x14ac:dyDescent="0.25">
      <c r="A119" s="27">
        <v>2019</v>
      </c>
      <c r="B119" s="24" t="s">
        <v>223</v>
      </c>
      <c r="C119" s="25">
        <v>0</v>
      </c>
      <c r="D119" s="25">
        <v>0</v>
      </c>
      <c r="E119" s="114">
        <v>1</v>
      </c>
      <c r="F119" s="25">
        <v>0</v>
      </c>
      <c r="G119" s="25">
        <v>0</v>
      </c>
      <c r="H119" s="25">
        <v>0</v>
      </c>
      <c r="I119" s="139" t="s">
        <v>273</v>
      </c>
      <c r="J119" s="117" t="s">
        <v>274</v>
      </c>
      <c r="K119" s="116">
        <v>0</v>
      </c>
      <c r="L119" s="77">
        <v>0</v>
      </c>
      <c r="M119" s="77">
        <v>0</v>
      </c>
      <c r="N119" s="77">
        <v>1607663.47957</v>
      </c>
      <c r="P119" s="77"/>
      <c r="Q119" s="77"/>
      <c r="R119" s="77"/>
    </row>
    <row r="120" spans="1:19" x14ac:dyDescent="0.25">
      <c r="A120" s="27">
        <v>2019</v>
      </c>
      <c r="B120" s="24" t="s">
        <v>223</v>
      </c>
      <c r="C120" s="25">
        <v>0</v>
      </c>
      <c r="D120" s="25">
        <v>0</v>
      </c>
      <c r="E120" s="114">
        <v>1</v>
      </c>
      <c r="F120" s="25">
        <v>0</v>
      </c>
      <c r="G120" s="25">
        <v>0</v>
      </c>
      <c r="H120" s="25">
        <v>0</v>
      </c>
      <c r="I120" s="139" t="s">
        <v>273</v>
      </c>
      <c r="J120" s="118" t="s">
        <v>275</v>
      </c>
      <c r="K120" s="116">
        <v>0</v>
      </c>
      <c r="L120" s="77">
        <v>0</v>
      </c>
      <c r="M120" s="77">
        <v>22228.840850000001</v>
      </c>
      <c r="N120" s="77">
        <v>635109.73864999996</v>
      </c>
      <c r="P120" s="77"/>
      <c r="Q120" s="77"/>
      <c r="R120" s="77"/>
    </row>
    <row r="121" spans="1:19" x14ac:dyDescent="0.25">
      <c r="A121" s="27">
        <v>2019</v>
      </c>
      <c r="B121" s="24" t="s">
        <v>223</v>
      </c>
      <c r="C121" s="25">
        <v>0</v>
      </c>
      <c r="D121" s="25">
        <v>0</v>
      </c>
      <c r="E121" s="25">
        <v>0</v>
      </c>
      <c r="F121" s="114">
        <v>1</v>
      </c>
      <c r="G121" s="25">
        <v>0</v>
      </c>
      <c r="H121" s="25">
        <v>0</v>
      </c>
      <c r="I121" s="25" t="s">
        <v>269</v>
      </c>
      <c r="J121" s="115" t="s">
        <v>270</v>
      </c>
      <c r="K121" s="116">
        <v>935</v>
      </c>
      <c r="L121" s="77">
        <v>39748.060309999993</v>
      </c>
      <c r="M121" s="77">
        <v>3211.3378400000001</v>
      </c>
      <c r="N121" s="77">
        <v>670177.59175999998</v>
      </c>
      <c r="P121" s="77"/>
      <c r="Q121" s="77"/>
      <c r="R121" s="77"/>
    </row>
    <row r="122" spans="1:19" x14ac:dyDescent="0.25">
      <c r="A122" s="27">
        <v>2019</v>
      </c>
      <c r="B122" s="24" t="s">
        <v>223</v>
      </c>
      <c r="C122" s="25">
        <v>0</v>
      </c>
      <c r="D122" s="25">
        <v>0</v>
      </c>
      <c r="E122" s="25">
        <v>0</v>
      </c>
      <c r="F122" s="114">
        <v>1</v>
      </c>
      <c r="G122" s="25">
        <v>0</v>
      </c>
      <c r="H122" s="25">
        <v>0</v>
      </c>
      <c r="I122" s="139" t="s">
        <v>273</v>
      </c>
      <c r="J122" s="117" t="s">
        <v>274</v>
      </c>
      <c r="K122" s="116">
        <v>0</v>
      </c>
      <c r="L122" s="77">
        <v>0</v>
      </c>
      <c r="M122" s="77">
        <v>0</v>
      </c>
      <c r="N122" s="77">
        <v>681124.24952999991</v>
      </c>
      <c r="P122" s="77"/>
      <c r="Q122" s="77"/>
      <c r="R122" s="77"/>
    </row>
    <row r="123" spans="1:19" x14ac:dyDescent="0.25">
      <c r="A123" s="27">
        <v>2019</v>
      </c>
      <c r="B123" s="24" t="s">
        <v>223</v>
      </c>
      <c r="C123" s="25">
        <v>0</v>
      </c>
      <c r="D123" s="25">
        <v>0</v>
      </c>
      <c r="E123" s="25">
        <v>0</v>
      </c>
      <c r="F123" s="25">
        <v>0</v>
      </c>
      <c r="G123" s="114">
        <v>1</v>
      </c>
      <c r="H123" s="25">
        <v>0</v>
      </c>
      <c r="I123" s="25" t="s">
        <v>269</v>
      </c>
      <c r="J123" s="115" t="s">
        <v>270</v>
      </c>
      <c r="K123" s="116">
        <v>935</v>
      </c>
      <c r="L123" s="77">
        <v>39748.060309999993</v>
      </c>
      <c r="M123" s="77">
        <v>3211.3378400000001</v>
      </c>
      <c r="N123" s="77">
        <v>670177.59175999998</v>
      </c>
      <c r="P123" s="77"/>
      <c r="Q123" s="77"/>
      <c r="R123" s="77"/>
    </row>
    <row r="124" spans="1:19" x14ac:dyDescent="0.25">
      <c r="A124" s="27">
        <v>2019</v>
      </c>
      <c r="B124" s="24" t="s">
        <v>223</v>
      </c>
      <c r="C124" s="25">
        <v>0</v>
      </c>
      <c r="D124" s="25">
        <v>0</v>
      </c>
      <c r="E124" s="25">
        <v>0</v>
      </c>
      <c r="F124" s="25">
        <v>0</v>
      </c>
      <c r="G124" s="114">
        <v>1</v>
      </c>
      <c r="H124" s="25">
        <v>0</v>
      </c>
      <c r="I124" s="25" t="s">
        <v>269</v>
      </c>
      <c r="J124" s="115" t="s">
        <v>271</v>
      </c>
      <c r="K124" s="116">
        <v>0</v>
      </c>
      <c r="L124" s="77">
        <v>4250</v>
      </c>
      <c r="M124" s="77">
        <v>17200.30586</v>
      </c>
      <c r="N124" s="77">
        <v>4656236.8281436916</v>
      </c>
      <c r="P124" s="77"/>
      <c r="Q124" s="77"/>
      <c r="R124" s="77"/>
    </row>
    <row r="125" spans="1:19" x14ac:dyDescent="0.25">
      <c r="A125" s="27">
        <v>2019</v>
      </c>
      <c r="B125" s="24" t="s">
        <v>223</v>
      </c>
      <c r="C125" s="25">
        <v>0</v>
      </c>
      <c r="D125" s="25">
        <v>0</v>
      </c>
      <c r="E125" s="25">
        <v>0</v>
      </c>
      <c r="F125" s="25">
        <v>0</v>
      </c>
      <c r="G125" s="114">
        <v>1</v>
      </c>
      <c r="H125" s="25">
        <v>0</v>
      </c>
      <c r="I125" s="139" t="s">
        <v>273</v>
      </c>
      <c r="J125" s="117" t="s">
        <v>274</v>
      </c>
      <c r="K125" s="116">
        <v>0</v>
      </c>
      <c r="L125" s="77">
        <v>0</v>
      </c>
      <c r="M125" s="77">
        <v>0</v>
      </c>
      <c r="N125" s="77">
        <v>899932.4858599999</v>
      </c>
      <c r="P125" s="77"/>
      <c r="Q125" s="77"/>
      <c r="R125" s="77"/>
    </row>
    <row r="126" spans="1:19" x14ac:dyDescent="0.25">
      <c r="A126" s="27">
        <v>2019</v>
      </c>
      <c r="B126" s="24" t="s">
        <v>223</v>
      </c>
      <c r="C126" s="25">
        <v>0</v>
      </c>
      <c r="D126" s="25">
        <v>0</v>
      </c>
      <c r="E126" s="25">
        <v>0</v>
      </c>
      <c r="F126" s="25">
        <v>0</v>
      </c>
      <c r="G126" s="25">
        <v>0</v>
      </c>
      <c r="H126" s="114">
        <v>1</v>
      </c>
      <c r="I126" s="25" t="s">
        <v>269</v>
      </c>
      <c r="J126" s="115" t="s">
        <v>270</v>
      </c>
      <c r="K126" s="116">
        <v>935</v>
      </c>
      <c r="L126" s="77">
        <v>39748.060309999993</v>
      </c>
      <c r="M126" s="77">
        <v>3211.3378400000001</v>
      </c>
      <c r="N126" s="77">
        <v>670177.59175999998</v>
      </c>
      <c r="O126" s="77"/>
      <c r="P126" s="77"/>
      <c r="Q126" s="77"/>
      <c r="R126" s="77"/>
      <c r="S126" s="77"/>
    </row>
    <row r="127" spans="1:19" x14ac:dyDescent="0.25">
      <c r="A127" s="27">
        <v>2019</v>
      </c>
      <c r="B127" s="24" t="s">
        <v>223</v>
      </c>
      <c r="C127" s="25">
        <v>0</v>
      </c>
      <c r="D127" s="25">
        <v>0</v>
      </c>
      <c r="E127" s="25">
        <v>0</v>
      </c>
      <c r="F127" s="25">
        <v>0</v>
      </c>
      <c r="G127" s="25">
        <v>0</v>
      </c>
      <c r="H127" s="114">
        <v>1</v>
      </c>
      <c r="I127" s="25" t="s">
        <v>269</v>
      </c>
      <c r="J127" s="115" t="s">
        <v>271</v>
      </c>
      <c r="K127" s="116">
        <v>0</v>
      </c>
      <c r="L127" s="77">
        <v>284191.53344999999</v>
      </c>
      <c r="M127" s="77">
        <v>73898.078129999994</v>
      </c>
      <c r="N127" s="77">
        <v>12319065.440745695</v>
      </c>
      <c r="O127" s="77"/>
      <c r="P127" s="77"/>
      <c r="Q127" s="77"/>
      <c r="R127" s="77"/>
      <c r="S127" s="77"/>
    </row>
    <row r="128" spans="1:19" x14ac:dyDescent="0.25">
      <c r="A128" s="27">
        <v>2019</v>
      </c>
      <c r="B128" s="24" t="s">
        <v>223</v>
      </c>
      <c r="C128" s="25">
        <v>0</v>
      </c>
      <c r="D128" s="25">
        <v>0</v>
      </c>
      <c r="E128" s="25">
        <v>0</v>
      </c>
      <c r="F128" s="25">
        <v>0</v>
      </c>
      <c r="G128" s="25">
        <v>0</v>
      </c>
      <c r="H128" s="114">
        <v>1</v>
      </c>
      <c r="I128" s="139" t="s">
        <v>272</v>
      </c>
      <c r="J128" s="120" t="s">
        <v>72</v>
      </c>
      <c r="K128" s="116">
        <v>10489.696</v>
      </c>
      <c r="L128" s="77">
        <v>25153.703460000001</v>
      </c>
      <c r="M128" s="77">
        <v>6709.9729299999972</v>
      </c>
      <c r="N128" s="77">
        <v>1260110.8256799998</v>
      </c>
      <c r="O128" s="77"/>
      <c r="P128" s="77"/>
      <c r="Q128" s="77"/>
      <c r="R128" s="77"/>
      <c r="S128" s="77"/>
    </row>
    <row r="129" spans="1:19" x14ac:dyDescent="0.25">
      <c r="A129" s="27">
        <v>2019</v>
      </c>
      <c r="B129" s="24" t="s">
        <v>223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  <c r="H129" s="114">
        <v>1</v>
      </c>
      <c r="I129" s="139" t="s">
        <v>273</v>
      </c>
      <c r="J129" s="117" t="s">
        <v>274</v>
      </c>
      <c r="K129" s="116">
        <v>0</v>
      </c>
      <c r="L129" s="77">
        <v>0</v>
      </c>
      <c r="M129" s="77">
        <v>0</v>
      </c>
      <c r="N129" s="77">
        <v>1377218.4162399999</v>
      </c>
      <c r="O129" s="77"/>
      <c r="P129" s="77"/>
      <c r="Q129" s="77"/>
      <c r="R129" s="77"/>
      <c r="S129" s="77"/>
    </row>
    <row r="130" spans="1:19" x14ac:dyDescent="0.25">
      <c r="A130" s="27">
        <v>2019</v>
      </c>
      <c r="B130" s="24" t="s">
        <v>223</v>
      </c>
      <c r="C130" s="25">
        <v>0</v>
      </c>
      <c r="D130" s="25">
        <v>0</v>
      </c>
      <c r="E130" s="25">
        <v>0</v>
      </c>
      <c r="F130" s="25">
        <v>0</v>
      </c>
      <c r="G130" s="25">
        <v>0</v>
      </c>
      <c r="H130" s="114">
        <v>1</v>
      </c>
      <c r="I130" s="139" t="s">
        <v>273</v>
      </c>
      <c r="J130" s="118" t="s">
        <v>275</v>
      </c>
      <c r="K130" s="116">
        <v>0</v>
      </c>
      <c r="L130" s="77">
        <v>0</v>
      </c>
      <c r="M130" s="77">
        <v>22228.840850000001</v>
      </c>
      <c r="N130" s="77">
        <v>635109.73864999996</v>
      </c>
      <c r="O130" s="77"/>
      <c r="P130" s="77"/>
      <c r="Q130" s="77"/>
      <c r="R130" s="77"/>
      <c r="S130" s="77"/>
    </row>
    <row r="131" spans="1:19" x14ac:dyDescent="0.25">
      <c r="A131" s="116"/>
      <c r="B131" s="114"/>
      <c r="C131" s="114"/>
      <c r="D131" s="114"/>
      <c r="E131" s="114"/>
      <c r="F131" s="114"/>
      <c r="G131" s="114"/>
      <c r="H131" s="116"/>
      <c r="I131" s="116"/>
      <c r="J131" s="116"/>
      <c r="K131" s="116"/>
      <c r="L131" s="77"/>
      <c r="M131" s="77"/>
      <c r="N131" s="77"/>
      <c r="O131" s="77"/>
      <c r="P131" s="77"/>
      <c r="Q131" s="77"/>
      <c r="R131" s="77"/>
      <c r="S131" s="77"/>
    </row>
    <row r="132" spans="1:19" s="126" customFormat="1" x14ac:dyDescent="0.25">
      <c r="A132" s="122" t="s">
        <v>276</v>
      </c>
      <c r="B132" s="123"/>
      <c r="C132" s="123"/>
      <c r="D132" s="123"/>
      <c r="E132" s="123"/>
      <c r="F132" s="123"/>
      <c r="G132" s="123"/>
      <c r="H132" s="124"/>
      <c r="I132" s="124"/>
      <c r="J132" s="124"/>
      <c r="K132" s="124">
        <f>+SUBTOTAL(9,K6:K130)</f>
        <v>2958231.0751400003</v>
      </c>
      <c r="L132" s="124">
        <f>+SUBTOTAL(9,L6:L130)</f>
        <v>2821456.7098657144</v>
      </c>
      <c r="M132" s="124">
        <f>+SUBTOTAL(9,M6:M130)</f>
        <v>1626934.76795</v>
      </c>
      <c r="N132" s="124">
        <f>+SUBTOTAL(9,N6:N130)</f>
        <v>371201508.62269342</v>
      </c>
      <c r="O132" s="125"/>
      <c r="P132" s="125"/>
      <c r="Q132" s="125"/>
      <c r="R132" s="125"/>
      <c r="S132" s="125"/>
    </row>
    <row r="133" spans="1:19" x14ac:dyDescent="0.25">
      <c r="A133" s="24"/>
      <c r="B133" s="27"/>
      <c r="C133" s="24"/>
      <c r="D133" s="96"/>
      <c r="E133" s="96"/>
      <c r="F133" s="96"/>
      <c r="G133" s="25"/>
      <c r="H133" s="25"/>
      <c r="I133" s="25"/>
      <c r="J133" s="25"/>
      <c r="K133" s="25"/>
      <c r="L133" s="24"/>
      <c r="M133" s="24"/>
      <c r="N133" s="24"/>
      <c r="O133" s="77"/>
      <c r="P133" s="77"/>
      <c r="Q133" s="77"/>
      <c r="R133" s="77"/>
      <c r="S133" s="77"/>
    </row>
    <row r="134" spans="1:19" x14ac:dyDescent="0.25">
      <c r="A134" s="24"/>
      <c r="B134" s="27"/>
      <c r="C134" s="24"/>
      <c r="D134" s="96"/>
      <c r="E134" s="96"/>
      <c r="F134" s="96"/>
      <c r="G134" s="25"/>
      <c r="H134" s="25"/>
      <c r="I134" s="25"/>
      <c r="J134" s="25"/>
      <c r="K134" s="25"/>
      <c r="L134" s="24"/>
      <c r="M134" s="24"/>
      <c r="N134" s="24"/>
      <c r="O134" s="77"/>
      <c r="P134" s="77"/>
      <c r="Q134" s="77"/>
      <c r="R134" s="77"/>
      <c r="S134" s="77"/>
    </row>
    <row r="135" spans="1:19" x14ac:dyDescent="0.25">
      <c r="A135" s="24"/>
      <c r="B135" s="27"/>
      <c r="C135" s="24"/>
      <c r="D135" s="96"/>
      <c r="E135" s="96"/>
      <c r="F135" s="96"/>
      <c r="G135" s="25"/>
      <c r="H135" s="25"/>
      <c r="I135" s="25"/>
      <c r="J135" s="25"/>
      <c r="K135" s="25"/>
      <c r="L135" s="24"/>
      <c r="M135" s="24"/>
      <c r="N135" s="24"/>
      <c r="O135" s="77"/>
      <c r="P135" s="77"/>
      <c r="Q135" s="77"/>
      <c r="R135" s="77"/>
      <c r="S135" s="77"/>
    </row>
    <row r="136" spans="1:19" x14ac:dyDescent="0.25">
      <c r="A136" s="24"/>
      <c r="B136" s="27"/>
      <c r="C136" s="24"/>
      <c r="D136" s="96"/>
      <c r="E136" s="96"/>
      <c r="F136" s="96"/>
      <c r="G136" s="25"/>
      <c r="H136" s="25"/>
      <c r="I136" s="25"/>
      <c r="J136" s="25"/>
      <c r="K136" s="25"/>
      <c r="L136" s="24"/>
      <c r="M136" s="24"/>
      <c r="N136" s="24"/>
      <c r="O136" s="77"/>
      <c r="P136" s="77"/>
      <c r="Q136" s="77"/>
      <c r="R136" s="77"/>
      <c r="S136" s="77"/>
    </row>
    <row r="137" spans="1:19" x14ac:dyDescent="0.25">
      <c r="A137" s="24"/>
      <c r="B137" s="27"/>
      <c r="C137" s="24"/>
      <c r="D137" s="96"/>
      <c r="E137" s="96"/>
      <c r="F137" s="96"/>
      <c r="G137" s="25"/>
      <c r="H137" s="25"/>
      <c r="I137" s="25"/>
      <c r="J137" s="25"/>
      <c r="K137" s="25"/>
      <c r="L137" s="24"/>
      <c r="M137" s="24"/>
      <c r="N137" s="24"/>
      <c r="O137" s="77"/>
      <c r="P137" s="77"/>
      <c r="Q137" s="77"/>
      <c r="R137" s="77"/>
      <c r="S137" s="77"/>
    </row>
    <row r="138" spans="1:19" x14ac:dyDescent="0.25">
      <c r="A138" s="24"/>
      <c r="B138" s="27"/>
      <c r="C138" s="24"/>
      <c r="D138" s="96"/>
      <c r="E138" s="96"/>
      <c r="F138" s="96"/>
      <c r="G138" s="25"/>
      <c r="H138" s="25"/>
      <c r="I138" s="25"/>
      <c r="J138" s="25"/>
      <c r="K138" s="25"/>
      <c r="L138" s="24"/>
      <c r="M138" s="24"/>
      <c r="N138" s="24"/>
      <c r="O138" s="77"/>
      <c r="P138" s="77"/>
      <c r="Q138" s="77"/>
      <c r="R138" s="77"/>
      <c r="S138" s="77"/>
    </row>
    <row r="139" spans="1:19" x14ac:dyDescent="0.25">
      <c r="A139" s="24"/>
      <c r="B139" s="27"/>
      <c r="C139" s="24"/>
      <c r="D139" s="96"/>
      <c r="E139" s="96"/>
      <c r="F139" s="96"/>
      <c r="G139" s="25"/>
      <c r="H139" s="25"/>
      <c r="I139" s="25"/>
      <c r="J139" s="25"/>
      <c r="K139" s="25"/>
      <c r="L139" s="24"/>
      <c r="M139" s="24"/>
      <c r="N139" s="24"/>
      <c r="O139" s="77"/>
      <c r="P139" s="77"/>
      <c r="Q139" s="77"/>
      <c r="R139" s="77"/>
      <c r="S139" s="77"/>
    </row>
    <row r="140" spans="1:19" x14ac:dyDescent="0.25">
      <c r="A140" s="24"/>
      <c r="B140" s="27"/>
      <c r="C140" s="24"/>
      <c r="D140" s="96"/>
      <c r="E140" s="96"/>
      <c r="F140" s="96"/>
      <c r="G140" s="25"/>
      <c r="H140" s="25"/>
      <c r="I140" s="25"/>
      <c r="J140" s="25"/>
      <c r="K140" s="25"/>
      <c r="L140" s="24"/>
      <c r="M140" s="24"/>
      <c r="N140" s="24"/>
      <c r="O140" s="77"/>
      <c r="P140" s="77"/>
      <c r="Q140" s="77"/>
      <c r="R140" s="77"/>
      <c r="S140" s="77"/>
    </row>
    <row r="141" spans="1:19" x14ac:dyDescent="0.25">
      <c r="A141" s="24"/>
      <c r="B141" s="27"/>
      <c r="C141" s="24"/>
      <c r="D141" s="96"/>
      <c r="E141" s="96"/>
      <c r="F141" s="96"/>
      <c r="G141" s="25"/>
      <c r="H141" s="25"/>
      <c r="I141" s="25"/>
      <c r="J141" s="25"/>
      <c r="K141" s="25"/>
      <c r="L141" s="24"/>
      <c r="M141" s="24"/>
      <c r="N141" s="24"/>
      <c r="O141" s="77"/>
      <c r="P141" s="77"/>
      <c r="Q141" s="77"/>
      <c r="R141" s="77"/>
      <c r="S141" s="77"/>
    </row>
    <row r="142" spans="1:19" x14ac:dyDescent="0.25">
      <c r="A142" s="24"/>
      <c r="B142" s="27"/>
      <c r="C142" s="24"/>
      <c r="D142" s="96"/>
      <c r="E142" s="96"/>
      <c r="F142" s="96"/>
      <c r="G142" s="25"/>
      <c r="H142" s="25"/>
      <c r="I142" s="25"/>
      <c r="J142" s="25"/>
      <c r="K142" s="25"/>
      <c r="L142" s="24"/>
      <c r="M142" s="24"/>
      <c r="N142" s="24"/>
      <c r="O142" s="77"/>
      <c r="P142" s="77"/>
      <c r="Q142" s="77"/>
      <c r="R142" s="77"/>
      <c r="S142" s="77"/>
    </row>
    <row r="143" spans="1:19" x14ac:dyDescent="0.25">
      <c r="A143" s="24"/>
      <c r="B143" s="27"/>
      <c r="C143" s="24"/>
      <c r="D143" s="96"/>
      <c r="E143" s="96"/>
      <c r="F143" s="96"/>
      <c r="G143" s="25"/>
      <c r="H143" s="25"/>
      <c r="I143" s="25"/>
      <c r="J143" s="25"/>
      <c r="K143" s="25"/>
      <c r="L143" s="24"/>
      <c r="M143" s="24"/>
      <c r="N143" s="24"/>
      <c r="O143" s="77"/>
      <c r="P143" s="77"/>
      <c r="Q143" s="77"/>
      <c r="R143" s="77"/>
      <c r="S143" s="77"/>
    </row>
    <row r="144" spans="1:19" x14ac:dyDescent="0.25">
      <c r="A144" s="24"/>
      <c r="B144" s="27"/>
      <c r="C144" s="24"/>
      <c r="D144" s="96"/>
      <c r="E144" s="96"/>
      <c r="F144" s="96"/>
      <c r="G144" s="25"/>
      <c r="H144" s="25"/>
      <c r="I144" s="25"/>
      <c r="J144" s="25"/>
      <c r="K144" s="25"/>
      <c r="L144" s="24"/>
      <c r="M144" s="24"/>
      <c r="N144" s="24"/>
      <c r="O144" s="77"/>
      <c r="P144" s="77"/>
      <c r="Q144" s="77"/>
      <c r="R144" s="77"/>
      <c r="S144" s="77"/>
    </row>
    <row r="145" spans="1:19" x14ac:dyDescent="0.25">
      <c r="A145" s="24"/>
      <c r="B145" s="27"/>
      <c r="C145" s="24"/>
      <c r="D145" s="96"/>
      <c r="E145" s="96"/>
      <c r="F145" s="96"/>
      <c r="G145" s="25"/>
      <c r="H145" s="25"/>
      <c r="I145" s="25"/>
      <c r="J145" s="25"/>
      <c r="K145" s="25"/>
      <c r="L145" s="24"/>
      <c r="M145" s="24"/>
      <c r="N145" s="24"/>
      <c r="O145" s="77"/>
      <c r="P145" s="77"/>
      <c r="Q145" s="77"/>
      <c r="R145" s="77"/>
      <c r="S145" s="77"/>
    </row>
    <row r="146" spans="1:19" x14ac:dyDescent="0.25">
      <c r="A146" s="24"/>
      <c r="B146" s="27"/>
      <c r="C146" s="24"/>
      <c r="D146" s="96"/>
      <c r="E146" s="96"/>
      <c r="F146" s="96"/>
      <c r="G146" s="25"/>
      <c r="H146" s="25"/>
      <c r="I146" s="25"/>
      <c r="J146" s="25"/>
      <c r="K146" s="25"/>
      <c r="L146" s="24"/>
      <c r="M146" s="24"/>
      <c r="N146" s="24"/>
      <c r="O146" s="77"/>
      <c r="P146" s="77"/>
      <c r="Q146" s="77"/>
      <c r="R146" s="77"/>
      <c r="S146" s="77"/>
    </row>
    <row r="147" spans="1:19" x14ac:dyDescent="0.25">
      <c r="A147" s="24"/>
      <c r="B147" s="27"/>
      <c r="C147" s="24"/>
      <c r="D147" s="96"/>
      <c r="E147" s="96"/>
      <c r="F147" s="96"/>
      <c r="G147" s="25"/>
      <c r="H147" s="25"/>
      <c r="I147" s="25"/>
      <c r="J147" s="25"/>
      <c r="K147" s="25"/>
      <c r="L147" s="24"/>
      <c r="M147" s="24"/>
      <c r="N147" s="24"/>
      <c r="O147" s="77"/>
      <c r="P147" s="77"/>
      <c r="Q147" s="77"/>
      <c r="R147" s="77"/>
      <c r="S147" s="77"/>
    </row>
    <row r="148" spans="1:19" x14ac:dyDescent="0.25">
      <c r="A148" s="24"/>
      <c r="B148" s="27"/>
      <c r="C148" s="24"/>
      <c r="D148" s="96"/>
      <c r="E148" s="96"/>
      <c r="F148" s="96"/>
      <c r="G148" s="25"/>
      <c r="H148" s="25"/>
      <c r="I148" s="25"/>
      <c r="J148" s="25"/>
      <c r="K148" s="25"/>
      <c r="L148" s="24"/>
      <c r="M148" s="24"/>
      <c r="N148" s="24"/>
      <c r="O148" s="77"/>
      <c r="P148" s="77"/>
      <c r="Q148" s="77"/>
      <c r="R148" s="77"/>
      <c r="S148" s="77"/>
    </row>
    <row r="149" spans="1:19" x14ac:dyDescent="0.25">
      <c r="A149" s="24"/>
      <c r="B149" s="27"/>
      <c r="C149" s="24"/>
      <c r="D149" s="96"/>
      <c r="E149" s="96"/>
      <c r="F149" s="96"/>
      <c r="G149" s="25"/>
      <c r="H149" s="25"/>
      <c r="I149" s="25"/>
      <c r="J149" s="25"/>
      <c r="K149" s="25"/>
      <c r="L149" s="24"/>
      <c r="M149" s="24"/>
      <c r="N149" s="24"/>
      <c r="O149" s="77"/>
      <c r="P149" s="77"/>
      <c r="Q149" s="77"/>
      <c r="R149" s="77"/>
      <c r="S149" s="77"/>
    </row>
    <row r="150" spans="1:19" x14ac:dyDescent="0.25">
      <c r="A150" s="24"/>
      <c r="B150" s="27"/>
      <c r="C150" s="24"/>
      <c r="D150" s="96"/>
      <c r="E150" s="96"/>
      <c r="F150" s="96"/>
      <c r="G150" s="25"/>
      <c r="H150" s="25"/>
      <c r="I150" s="25"/>
      <c r="J150" s="25"/>
      <c r="K150" s="25"/>
      <c r="L150" s="24"/>
      <c r="M150" s="24"/>
      <c r="N150" s="24"/>
      <c r="O150" s="77"/>
      <c r="P150" s="77"/>
      <c r="Q150" s="77"/>
      <c r="R150" s="77"/>
      <c r="S150" s="77"/>
    </row>
    <row r="151" spans="1:19" x14ac:dyDescent="0.25">
      <c r="A151" s="24"/>
      <c r="B151" s="27"/>
      <c r="C151" s="24"/>
      <c r="D151" s="96"/>
      <c r="E151" s="96"/>
      <c r="F151" s="96"/>
      <c r="G151" s="25"/>
      <c r="H151" s="25"/>
      <c r="I151" s="25"/>
      <c r="J151" s="25"/>
      <c r="K151" s="25"/>
      <c r="L151" s="24"/>
      <c r="M151" s="24"/>
      <c r="N151" s="24"/>
      <c r="O151" s="77"/>
      <c r="P151" s="77"/>
      <c r="Q151" s="77"/>
      <c r="R151" s="77"/>
      <c r="S151" s="77"/>
    </row>
    <row r="152" spans="1:19" x14ac:dyDescent="0.25">
      <c r="A152" s="24"/>
      <c r="B152" s="27"/>
      <c r="C152" s="24"/>
      <c r="D152" s="96"/>
      <c r="E152" s="96"/>
      <c r="F152" s="96"/>
      <c r="G152" s="25"/>
      <c r="H152" s="25"/>
      <c r="I152" s="25"/>
      <c r="J152" s="25"/>
      <c r="K152" s="25"/>
      <c r="L152" s="24"/>
      <c r="M152" s="24"/>
      <c r="N152" s="24"/>
      <c r="O152" s="77"/>
      <c r="P152" s="77"/>
      <c r="Q152" s="77"/>
      <c r="R152" s="77"/>
      <c r="S152" s="77"/>
    </row>
    <row r="153" spans="1:19" x14ac:dyDescent="0.25">
      <c r="A153" s="24"/>
      <c r="B153" s="27"/>
      <c r="C153" s="24"/>
      <c r="D153" s="96"/>
      <c r="E153" s="96"/>
      <c r="F153" s="96"/>
      <c r="G153" s="25"/>
      <c r="H153" s="25"/>
      <c r="I153" s="25"/>
      <c r="J153" s="25"/>
      <c r="K153" s="25"/>
      <c r="L153" s="24"/>
      <c r="M153" s="24"/>
      <c r="N153" s="24"/>
      <c r="O153" s="77"/>
      <c r="P153" s="77"/>
      <c r="Q153" s="77"/>
      <c r="R153" s="77"/>
      <c r="S153" s="77"/>
    </row>
    <row r="154" spans="1:19" x14ac:dyDescent="0.25">
      <c r="A154" s="24"/>
      <c r="B154" s="27"/>
      <c r="C154" s="24"/>
      <c r="D154" s="96"/>
      <c r="E154" s="96"/>
      <c r="F154" s="96"/>
      <c r="G154" s="25"/>
      <c r="H154" s="25"/>
      <c r="I154" s="25"/>
      <c r="J154" s="25"/>
      <c r="K154" s="25"/>
      <c r="L154" s="24"/>
      <c r="M154" s="24"/>
      <c r="N154" s="24"/>
      <c r="O154" s="77"/>
      <c r="P154" s="77"/>
      <c r="Q154" s="77"/>
      <c r="R154" s="77"/>
      <c r="S154" s="77"/>
    </row>
    <row r="155" spans="1:19" x14ac:dyDescent="0.25">
      <c r="A155" s="24"/>
      <c r="B155" s="27"/>
      <c r="C155" s="24"/>
      <c r="D155" s="96"/>
      <c r="E155" s="96"/>
      <c r="F155" s="96"/>
      <c r="G155" s="25"/>
      <c r="H155" s="25"/>
      <c r="I155" s="25"/>
      <c r="J155" s="25"/>
      <c r="K155" s="25"/>
      <c r="L155" s="24"/>
      <c r="M155" s="24"/>
      <c r="N155" s="24"/>
      <c r="O155" s="77"/>
      <c r="P155" s="77"/>
      <c r="Q155" s="77"/>
      <c r="R155" s="77"/>
      <c r="S155" s="77"/>
    </row>
    <row r="156" spans="1:19" x14ac:dyDescent="0.25">
      <c r="A156" s="24"/>
      <c r="B156" s="27"/>
      <c r="C156" s="24"/>
      <c r="D156" s="96"/>
      <c r="E156" s="96"/>
      <c r="F156" s="96"/>
      <c r="G156" s="25"/>
      <c r="H156" s="25"/>
      <c r="I156" s="25"/>
      <c r="J156" s="25"/>
      <c r="K156" s="25"/>
      <c r="L156" s="24"/>
      <c r="M156" s="24"/>
      <c r="N156" s="24"/>
      <c r="O156" s="77"/>
      <c r="P156" s="77"/>
      <c r="Q156" s="77"/>
      <c r="R156" s="77"/>
      <c r="S156" s="77"/>
    </row>
    <row r="157" spans="1:19" x14ac:dyDescent="0.25">
      <c r="A157" s="24"/>
      <c r="B157" s="27"/>
      <c r="C157" s="24"/>
      <c r="D157" s="96"/>
      <c r="E157" s="96"/>
      <c r="F157" s="96"/>
      <c r="G157" s="25"/>
      <c r="H157" s="25"/>
      <c r="I157" s="25"/>
      <c r="J157" s="25"/>
      <c r="K157" s="25"/>
      <c r="L157" s="24"/>
      <c r="M157" s="24"/>
      <c r="N157" s="24"/>
      <c r="O157" s="77"/>
      <c r="P157" s="77"/>
      <c r="Q157" s="77"/>
      <c r="R157" s="77"/>
      <c r="S157" s="77"/>
    </row>
    <row r="158" spans="1:19" x14ac:dyDescent="0.25">
      <c r="A158" s="24"/>
      <c r="B158" s="27"/>
      <c r="C158" s="24"/>
      <c r="D158" s="96"/>
      <c r="E158" s="96"/>
      <c r="F158" s="96"/>
      <c r="G158" s="96"/>
      <c r="H158" s="25"/>
      <c r="I158" s="25"/>
      <c r="J158" s="25"/>
      <c r="K158" s="25"/>
      <c r="L158" s="24"/>
      <c r="M158" s="24"/>
      <c r="P158" s="77"/>
      <c r="Q158" s="77"/>
      <c r="R158" s="77"/>
    </row>
    <row r="159" spans="1:19" x14ac:dyDescent="0.25">
      <c r="A159" s="24"/>
      <c r="B159" s="27"/>
      <c r="C159" s="24"/>
      <c r="D159" s="96"/>
      <c r="E159" s="96"/>
      <c r="F159" s="96"/>
      <c r="G159" s="96"/>
      <c r="H159" s="25"/>
      <c r="I159" s="25"/>
      <c r="J159" s="25"/>
      <c r="K159" s="25"/>
      <c r="L159" s="24"/>
      <c r="M159" s="24"/>
      <c r="P159" s="77"/>
      <c r="Q159" s="77"/>
      <c r="R159" s="77"/>
    </row>
    <row r="160" spans="1:19" x14ac:dyDescent="0.25">
      <c r="A160" s="24"/>
      <c r="B160" s="27"/>
      <c r="C160" s="24"/>
      <c r="D160" s="96"/>
      <c r="E160" s="96"/>
      <c r="F160" s="96"/>
      <c r="G160" s="96"/>
      <c r="H160" s="25"/>
      <c r="I160" s="25"/>
      <c r="J160" s="25"/>
      <c r="K160" s="25"/>
      <c r="L160" s="24"/>
      <c r="M160" s="24"/>
      <c r="P160" s="77"/>
      <c r="Q160" s="77"/>
      <c r="R160" s="77"/>
    </row>
    <row r="161" spans="1:19" x14ac:dyDescent="0.25">
      <c r="A161" s="24"/>
      <c r="B161" s="27"/>
      <c r="C161" s="24"/>
      <c r="D161" s="96"/>
      <c r="E161" s="96"/>
      <c r="F161" s="96"/>
      <c r="G161" s="96"/>
      <c r="H161" s="25"/>
      <c r="I161" s="25"/>
      <c r="J161" s="25"/>
      <c r="K161" s="25"/>
      <c r="L161" s="24"/>
      <c r="M161" s="24"/>
      <c r="P161" s="77"/>
      <c r="Q161" s="77"/>
      <c r="R161" s="77"/>
    </row>
    <row r="162" spans="1:19" x14ac:dyDescent="0.25">
      <c r="A162" s="24"/>
      <c r="B162" s="27"/>
      <c r="C162" s="24"/>
      <c r="D162" s="96"/>
      <c r="E162" s="96"/>
      <c r="F162" s="96"/>
      <c r="G162" s="96"/>
      <c r="H162" s="25"/>
      <c r="I162" s="25"/>
      <c r="J162" s="25"/>
      <c r="K162" s="25"/>
      <c r="L162" s="24"/>
      <c r="M162" s="24"/>
      <c r="P162" s="77"/>
      <c r="Q162" s="77"/>
      <c r="R162" s="77"/>
    </row>
    <row r="163" spans="1:19" x14ac:dyDescent="0.25">
      <c r="A163" s="24"/>
      <c r="B163" s="27"/>
      <c r="C163" s="24"/>
      <c r="D163" s="96"/>
      <c r="E163" s="96"/>
      <c r="F163" s="96"/>
      <c r="G163" s="96"/>
      <c r="H163" s="25"/>
      <c r="I163" s="25"/>
      <c r="J163" s="25"/>
      <c r="K163" s="25"/>
      <c r="L163" s="24"/>
      <c r="M163" s="24"/>
      <c r="P163" s="77"/>
      <c r="Q163" s="77"/>
      <c r="R163" s="77"/>
    </row>
    <row r="164" spans="1:19" x14ac:dyDescent="0.25">
      <c r="A164" s="24"/>
      <c r="B164" s="27"/>
      <c r="C164" s="24"/>
      <c r="D164" s="96"/>
      <c r="E164" s="96"/>
      <c r="F164" s="96"/>
      <c r="G164" s="96"/>
      <c r="H164" s="25"/>
      <c r="I164" s="25"/>
      <c r="J164" s="25"/>
      <c r="K164" s="25"/>
      <c r="L164" s="24"/>
      <c r="M164" s="24"/>
      <c r="P164" s="77"/>
      <c r="Q164" s="77"/>
      <c r="R164" s="77"/>
    </row>
    <row r="165" spans="1:19" x14ac:dyDescent="0.25">
      <c r="A165" s="24"/>
      <c r="B165" s="27"/>
      <c r="C165" s="24"/>
      <c r="D165" s="96"/>
      <c r="E165" s="96"/>
      <c r="F165" s="96"/>
      <c r="G165" s="25"/>
      <c r="H165" s="25"/>
      <c r="I165" s="25"/>
      <c r="J165" s="25"/>
      <c r="K165" s="25"/>
      <c r="L165" s="24"/>
      <c r="M165" s="24"/>
      <c r="O165" s="77"/>
      <c r="P165" s="77"/>
      <c r="Q165" s="77"/>
      <c r="R165" s="77"/>
      <c r="S165" s="77"/>
    </row>
    <row r="166" spans="1:19" x14ac:dyDescent="0.25">
      <c r="A166" s="24"/>
      <c r="B166" s="27"/>
      <c r="C166" s="24"/>
      <c r="D166" s="96"/>
      <c r="E166" s="96"/>
      <c r="F166" s="96"/>
      <c r="G166" s="25"/>
      <c r="H166" s="25"/>
      <c r="I166" s="25"/>
      <c r="J166" s="25"/>
      <c r="K166" s="25"/>
      <c r="L166" s="24"/>
      <c r="M166" s="24"/>
      <c r="O166" s="77"/>
      <c r="P166" s="77"/>
      <c r="Q166" s="77"/>
      <c r="R166" s="77"/>
      <c r="S166" s="77"/>
    </row>
    <row r="167" spans="1:19" x14ac:dyDescent="0.25">
      <c r="A167" s="24"/>
      <c r="B167" s="27"/>
      <c r="C167" s="24"/>
      <c r="D167" s="96"/>
      <c r="E167" s="96"/>
      <c r="F167" s="96"/>
      <c r="G167" s="25"/>
      <c r="H167" s="25"/>
      <c r="I167" s="25"/>
      <c r="J167" s="25"/>
      <c r="K167" s="25"/>
      <c r="L167" s="24"/>
      <c r="M167" s="24"/>
      <c r="O167" s="77"/>
      <c r="P167" s="77"/>
      <c r="Q167" s="77"/>
      <c r="R167" s="77"/>
      <c r="S167" s="77"/>
    </row>
    <row r="168" spans="1:19" x14ac:dyDescent="0.25">
      <c r="A168" s="24"/>
      <c r="B168" s="27"/>
      <c r="C168" s="24"/>
      <c r="D168" s="96"/>
      <c r="E168" s="96"/>
      <c r="F168" s="96"/>
      <c r="G168" s="25"/>
      <c r="H168" s="25"/>
      <c r="I168" s="25"/>
      <c r="J168" s="25"/>
      <c r="K168" s="25"/>
      <c r="L168" s="24"/>
      <c r="M168" s="24"/>
      <c r="O168" s="77"/>
      <c r="P168" s="77"/>
      <c r="Q168" s="77"/>
      <c r="R168" s="77"/>
      <c r="S168" s="77"/>
    </row>
    <row r="169" spans="1:19" x14ac:dyDescent="0.25">
      <c r="A169" s="24"/>
      <c r="B169" s="27"/>
      <c r="C169" s="24"/>
      <c r="D169" s="96"/>
      <c r="E169" s="96"/>
      <c r="F169" s="96"/>
      <c r="G169" s="25"/>
      <c r="H169" s="25"/>
      <c r="I169" s="25"/>
      <c r="J169" s="25"/>
      <c r="K169" s="25"/>
      <c r="L169" s="24"/>
      <c r="M169" s="24"/>
      <c r="O169" s="77"/>
      <c r="P169" s="77"/>
      <c r="Q169" s="77"/>
      <c r="R169" s="77"/>
      <c r="S169" s="77"/>
    </row>
    <row r="170" spans="1:19" x14ac:dyDescent="0.25">
      <c r="A170" s="24"/>
      <c r="B170" s="27"/>
      <c r="C170" s="24"/>
      <c r="D170" s="96"/>
      <c r="E170" s="96"/>
      <c r="F170" s="96"/>
      <c r="G170" s="25"/>
      <c r="H170" s="25"/>
      <c r="I170" s="25"/>
      <c r="J170" s="25"/>
      <c r="K170" s="25"/>
      <c r="L170" s="24"/>
      <c r="M170" s="24"/>
      <c r="O170" s="77"/>
      <c r="P170" s="77"/>
      <c r="Q170" s="77"/>
      <c r="R170" s="77"/>
      <c r="S170" s="77"/>
    </row>
    <row r="171" spans="1:19" x14ac:dyDescent="0.25">
      <c r="A171" s="24"/>
      <c r="B171" s="27"/>
      <c r="C171" s="24"/>
      <c r="D171" s="96"/>
      <c r="E171" s="96"/>
      <c r="F171" s="96"/>
      <c r="G171" s="25"/>
      <c r="H171" s="25"/>
      <c r="I171" s="25"/>
      <c r="J171" s="25"/>
      <c r="K171" s="25"/>
      <c r="L171" s="24"/>
      <c r="M171" s="24"/>
      <c r="O171" s="77"/>
      <c r="P171" s="77"/>
      <c r="Q171" s="77"/>
      <c r="R171" s="77"/>
      <c r="S171" s="77"/>
    </row>
    <row r="172" spans="1:19" x14ac:dyDescent="0.25">
      <c r="A172" s="24"/>
      <c r="B172" s="27"/>
      <c r="C172" s="24"/>
      <c r="D172" s="96"/>
      <c r="E172" s="96"/>
      <c r="F172" s="96"/>
      <c r="G172" s="25"/>
      <c r="H172" s="25"/>
      <c r="I172" s="25"/>
      <c r="J172" s="25"/>
      <c r="K172" s="25"/>
      <c r="L172" s="24"/>
      <c r="M172" s="24"/>
      <c r="O172" s="77"/>
      <c r="P172" s="77"/>
      <c r="Q172" s="77"/>
      <c r="R172" s="77"/>
      <c r="S172" s="77"/>
    </row>
    <row r="173" spans="1:19" x14ac:dyDescent="0.25">
      <c r="A173" s="24"/>
      <c r="B173" s="27"/>
      <c r="C173" s="24"/>
      <c r="D173" s="96"/>
      <c r="E173" s="96"/>
      <c r="F173" s="96"/>
      <c r="G173" s="25"/>
      <c r="H173" s="25"/>
      <c r="I173" s="25"/>
      <c r="J173" s="25"/>
      <c r="K173" s="25"/>
      <c r="L173" s="24"/>
      <c r="M173" s="24"/>
      <c r="O173" s="77"/>
      <c r="P173" s="77"/>
      <c r="Q173" s="77"/>
      <c r="R173" s="77"/>
      <c r="S173" s="77"/>
    </row>
    <row r="174" spans="1:19" x14ac:dyDescent="0.25">
      <c r="A174" s="24"/>
      <c r="B174" s="27"/>
      <c r="C174" s="24"/>
      <c r="D174" s="96"/>
      <c r="E174" s="96"/>
      <c r="F174" s="96"/>
      <c r="G174" s="25"/>
      <c r="H174" s="25"/>
      <c r="I174" s="25"/>
      <c r="J174" s="25"/>
      <c r="K174" s="25"/>
      <c r="L174" s="24"/>
      <c r="M174" s="24"/>
      <c r="O174" s="77"/>
      <c r="P174" s="77"/>
      <c r="Q174" s="77"/>
      <c r="R174" s="77"/>
      <c r="S174" s="77"/>
    </row>
    <row r="175" spans="1:19" x14ac:dyDescent="0.25">
      <c r="A175" s="24"/>
      <c r="B175" s="27"/>
      <c r="C175" s="24"/>
      <c r="D175" s="96"/>
      <c r="E175" s="96"/>
      <c r="F175" s="96"/>
      <c r="G175" s="25"/>
      <c r="H175" s="25"/>
      <c r="I175" s="25"/>
      <c r="J175" s="25"/>
      <c r="K175" s="25"/>
      <c r="L175" s="24"/>
      <c r="M175" s="24"/>
      <c r="O175" s="77"/>
      <c r="P175" s="77"/>
      <c r="Q175" s="77"/>
      <c r="R175" s="77"/>
      <c r="S175" s="77"/>
    </row>
    <row r="176" spans="1:19" x14ac:dyDescent="0.25">
      <c r="A176" s="24"/>
      <c r="B176" s="27"/>
      <c r="C176" s="24"/>
      <c r="D176" s="96"/>
      <c r="E176" s="96"/>
      <c r="F176" s="96"/>
      <c r="G176" s="25"/>
      <c r="H176" s="25"/>
      <c r="I176" s="25"/>
      <c r="J176" s="25"/>
      <c r="K176" s="25"/>
      <c r="L176" s="24"/>
      <c r="M176" s="24"/>
      <c r="O176" s="77"/>
      <c r="P176" s="77"/>
      <c r="Q176" s="77"/>
      <c r="R176" s="77"/>
      <c r="S176" s="77"/>
    </row>
    <row r="177" spans="1:19" x14ac:dyDescent="0.25">
      <c r="A177" s="24"/>
      <c r="B177" s="27"/>
      <c r="C177" s="24"/>
      <c r="D177" s="96"/>
      <c r="E177" s="96"/>
      <c r="F177" s="96"/>
      <c r="G177" s="25"/>
      <c r="H177" s="25"/>
      <c r="I177" s="25"/>
      <c r="J177" s="25"/>
      <c r="K177" s="25"/>
      <c r="L177" s="24"/>
      <c r="M177" s="24"/>
      <c r="O177" s="77"/>
      <c r="P177" s="77"/>
      <c r="Q177" s="77"/>
      <c r="R177" s="77"/>
      <c r="S177" s="77"/>
    </row>
    <row r="178" spans="1:19" x14ac:dyDescent="0.25">
      <c r="A178" s="24"/>
      <c r="B178" s="27"/>
      <c r="C178" s="24"/>
      <c r="D178" s="96"/>
      <c r="E178" s="96"/>
      <c r="F178" s="96"/>
      <c r="G178" s="25"/>
      <c r="H178" s="25"/>
      <c r="I178" s="25"/>
      <c r="J178" s="25"/>
      <c r="K178" s="25"/>
      <c r="L178" s="24"/>
      <c r="M178" s="24"/>
      <c r="O178" s="77"/>
      <c r="P178" s="77"/>
      <c r="Q178" s="77"/>
      <c r="R178" s="77"/>
      <c r="S178" s="77"/>
    </row>
    <row r="179" spans="1:19" x14ac:dyDescent="0.25">
      <c r="A179" s="24"/>
      <c r="B179" s="27"/>
      <c r="C179" s="24"/>
      <c r="D179" s="96"/>
      <c r="E179" s="96"/>
      <c r="F179" s="96"/>
      <c r="G179" s="25"/>
      <c r="H179" s="25"/>
      <c r="I179" s="25"/>
      <c r="J179" s="25"/>
      <c r="K179" s="25"/>
      <c r="L179" s="24"/>
      <c r="M179" s="24"/>
      <c r="O179" s="77"/>
      <c r="P179" s="77"/>
      <c r="Q179" s="77"/>
      <c r="R179" s="77"/>
      <c r="S179" s="77"/>
    </row>
    <row r="180" spans="1:19" x14ac:dyDescent="0.25">
      <c r="A180" s="24"/>
      <c r="B180" s="27"/>
      <c r="C180" s="24"/>
      <c r="D180" s="96"/>
      <c r="E180" s="96"/>
      <c r="F180" s="96"/>
      <c r="G180" s="25"/>
      <c r="H180" s="25"/>
      <c r="I180" s="25"/>
      <c r="J180" s="25"/>
      <c r="K180" s="25"/>
      <c r="L180" s="24"/>
      <c r="M180" s="24"/>
      <c r="O180" s="77"/>
      <c r="P180" s="77"/>
      <c r="Q180" s="77"/>
      <c r="R180" s="77"/>
      <c r="S180" s="77"/>
    </row>
    <row r="181" spans="1:19" x14ac:dyDescent="0.25">
      <c r="A181" s="24"/>
      <c r="B181" s="27"/>
      <c r="C181" s="24"/>
      <c r="D181" s="96"/>
      <c r="E181" s="96"/>
      <c r="F181" s="96"/>
      <c r="G181" s="25"/>
      <c r="H181" s="25"/>
      <c r="I181" s="25"/>
      <c r="J181" s="25"/>
      <c r="K181" s="25"/>
      <c r="L181" s="24"/>
      <c r="M181" s="24"/>
      <c r="O181" s="77"/>
      <c r="P181" s="77"/>
      <c r="Q181" s="77"/>
      <c r="R181" s="77"/>
      <c r="S181" s="77"/>
    </row>
    <row r="182" spans="1:19" x14ac:dyDescent="0.25">
      <c r="A182" s="24"/>
      <c r="B182" s="27"/>
      <c r="C182" s="24"/>
      <c r="D182" s="96"/>
      <c r="E182" s="96"/>
      <c r="F182" s="96"/>
      <c r="G182" s="25"/>
      <c r="H182" s="25"/>
      <c r="I182" s="25"/>
      <c r="J182" s="25"/>
      <c r="K182" s="25"/>
      <c r="L182" s="24"/>
      <c r="M182" s="24"/>
      <c r="O182" s="77"/>
      <c r="P182" s="77"/>
      <c r="Q182" s="77"/>
      <c r="R182" s="77"/>
      <c r="S182" s="77"/>
    </row>
    <row r="183" spans="1:19" x14ac:dyDescent="0.25">
      <c r="A183" s="24"/>
      <c r="B183" s="27"/>
      <c r="C183" s="24"/>
      <c r="D183" s="96"/>
      <c r="E183" s="96"/>
      <c r="F183" s="96"/>
      <c r="G183" s="25"/>
      <c r="H183" s="25"/>
      <c r="I183" s="25"/>
      <c r="J183" s="25"/>
      <c r="K183" s="25"/>
      <c r="L183" s="24"/>
      <c r="M183" s="24"/>
      <c r="O183" s="77"/>
      <c r="P183" s="77"/>
      <c r="Q183" s="77"/>
      <c r="R183" s="77"/>
      <c r="S183" s="77"/>
    </row>
    <row r="184" spans="1:19" x14ac:dyDescent="0.25">
      <c r="A184" s="24"/>
      <c r="B184" s="27"/>
      <c r="C184" s="24"/>
      <c r="D184" s="96"/>
      <c r="E184" s="96"/>
      <c r="F184" s="96"/>
      <c r="G184" s="25"/>
      <c r="H184" s="25"/>
      <c r="I184" s="25"/>
      <c r="J184" s="25"/>
      <c r="K184" s="25"/>
      <c r="L184" s="24"/>
      <c r="M184" s="24"/>
      <c r="O184" s="77"/>
      <c r="P184" s="77"/>
      <c r="Q184" s="77"/>
      <c r="R184" s="77"/>
      <c r="S184" s="77"/>
    </row>
    <row r="185" spans="1:19" x14ac:dyDescent="0.25">
      <c r="A185" s="24"/>
      <c r="B185" s="27"/>
      <c r="C185" s="24"/>
      <c r="D185" s="96"/>
      <c r="E185" s="96"/>
      <c r="F185" s="96"/>
      <c r="G185" s="25"/>
      <c r="H185" s="25"/>
      <c r="I185" s="25"/>
      <c r="J185" s="25"/>
      <c r="K185" s="25"/>
      <c r="L185" s="24"/>
      <c r="M185" s="24"/>
      <c r="O185" s="77"/>
      <c r="P185" s="77"/>
      <c r="Q185" s="77"/>
      <c r="R185" s="77"/>
      <c r="S185" s="77"/>
    </row>
    <row r="186" spans="1:19" x14ac:dyDescent="0.25">
      <c r="A186" s="24"/>
      <c r="B186" s="27"/>
      <c r="C186" s="24"/>
      <c r="D186" s="96"/>
      <c r="E186" s="96"/>
      <c r="F186" s="96"/>
      <c r="G186" s="25"/>
      <c r="H186" s="25"/>
      <c r="I186" s="25"/>
      <c r="J186" s="25"/>
      <c r="K186" s="25"/>
      <c r="L186" s="24"/>
      <c r="M186" s="24"/>
      <c r="O186" s="77"/>
      <c r="P186" s="77"/>
      <c r="Q186" s="77"/>
      <c r="R186" s="77"/>
      <c r="S186" s="77"/>
    </row>
    <row r="187" spans="1:19" x14ac:dyDescent="0.25">
      <c r="A187" s="24"/>
      <c r="B187" s="27"/>
      <c r="C187" s="24"/>
      <c r="D187" s="96"/>
      <c r="E187" s="96"/>
      <c r="F187" s="96"/>
      <c r="G187" s="25"/>
      <c r="H187" s="25"/>
      <c r="I187" s="25"/>
      <c r="J187" s="25"/>
      <c r="K187" s="25"/>
      <c r="L187" s="24"/>
      <c r="M187" s="24"/>
      <c r="O187" s="77"/>
      <c r="P187" s="77"/>
      <c r="Q187" s="77"/>
      <c r="R187" s="77"/>
      <c r="S187" s="77"/>
    </row>
    <row r="188" spans="1:19" x14ac:dyDescent="0.25">
      <c r="A188" s="24"/>
      <c r="B188" s="27"/>
      <c r="C188" s="24"/>
      <c r="D188" s="96"/>
      <c r="E188" s="96"/>
      <c r="F188" s="96"/>
      <c r="G188" s="25"/>
      <c r="H188" s="25"/>
      <c r="I188" s="25"/>
      <c r="J188" s="25"/>
      <c r="K188" s="25"/>
      <c r="L188" s="24"/>
      <c r="M188" s="24"/>
      <c r="O188" s="77"/>
      <c r="P188" s="77"/>
      <c r="Q188" s="77"/>
      <c r="R188" s="77"/>
      <c r="S188" s="77"/>
    </row>
    <row r="189" spans="1:19" x14ac:dyDescent="0.25">
      <c r="A189" s="24"/>
      <c r="B189" s="27"/>
      <c r="C189" s="24"/>
      <c r="D189" s="96"/>
      <c r="E189" s="96"/>
      <c r="F189" s="96"/>
      <c r="G189" s="25"/>
      <c r="H189" s="25"/>
      <c r="I189" s="25"/>
      <c r="J189" s="25"/>
      <c r="K189" s="25"/>
      <c r="L189" s="24"/>
      <c r="M189" s="24"/>
      <c r="O189" s="77"/>
      <c r="P189" s="77"/>
      <c r="Q189" s="77"/>
      <c r="R189" s="77"/>
      <c r="S189" s="77"/>
    </row>
    <row r="190" spans="1:19" x14ac:dyDescent="0.25">
      <c r="A190" s="24"/>
      <c r="B190" s="27"/>
      <c r="C190" s="24"/>
      <c r="D190" s="96"/>
      <c r="E190" s="96"/>
      <c r="F190" s="96"/>
      <c r="G190" s="25"/>
      <c r="H190" s="25"/>
      <c r="I190" s="25"/>
      <c r="J190" s="25"/>
      <c r="K190" s="25"/>
      <c r="L190" s="24"/>
      <c r="M190" s="24"/>
      <c r="N190" s="24"/>
      <c r="O190" s="77"/>
      <c r="P190" s="77"/>
      <c r="Q190" s="77"/>
      <c r="R190" s="77"/>
      <c r="S190" s="77"/>
    </row>
    <row r="191" spans="1:19" x14ac:dyDescent="0.25">
      <c r="A191" s="24"/>
      <c r="B191" s="27"/>
      <c r="C191" s="24"/>
      <c r="D191" s="96"/>
      <c r="E191" s="96"/>
      <c r="F191" s="96"/>
      <c r="G191" s="25"/>
      <c r="H191" s="25"/>
      <c r="I191" s="25"/>
      <c r="J191" s="25"/>
      <c r="K191" s="25"/>
      <c r="L191" s="24"/>
      <c r="M191" s="24"/>
      <c r="N191" s="24"/>
      <c r="O191" s="77"/>
      <c r="P191" s="77"/>
      <c r="Q191" s="77"/>
      <c r="R191" s="77"/>
      <c r="S191" s="77"/>
    </row>
    <row r="192" spans="1:19" x14ac:dyDescent="0.25">
      <c r="A192" s="24"/>
      <c r="B192" s="27"/>
      <c r="C192" s="24"/>
      <c r="D192" s="96"/>
      <c r="E192" s="96"/>
      <c r="F192" s="96"/>
      <c r="G192" s="25"/>
      <c r="H192" s="25"/>
      <c r="I192" s="25"/>
      <c r="J192" s="25"/>
      <c r="K192" s="25"/>
      <c r="L192" s="24"/>
      <c r="M192" s="24"/>
      <c r="N192" s="24"/>
      <c r="O192" s="77"/>
      <c r="P192" s="77"/>
      <c r="Q192" s="77"/>
      <c r="R192" s="77"/>
      <c r="S192" s="77"/>
    </row>
    <row r="193" spans="1:19" x14ac:dyDescent="0.25">
      <c r="A193" s="24"/>
      <c r="B193" s="27"/>
      <c r="C193" s="24"/>
      <c r="D193" s="96"/>
      <c r="E193" s="96"/>
      <c r="F193" s="96"/>
      <c r="G193" s="25"/>
      <c r="H193" s="25"/>
      <c r="I193" s="25"/>
      <c r="J193" s="25"/>
      <c r="K193" s="25"/>
      <c r="L193" s="24"/>
      <c r="M193" s="24"/>
      <c r="N193" s="24"/>
      <c r="O193" s="77"/>
      <c r="P193" s="77"/>
      <c r="Q193" s="77"/>
      <c r="R193" s="77"/>
      <c r="S193" s="77"/>
    </row>
    <row r="194" spans="1:19" x14ac:dyDescent="0.25">
      <c r="A194" s="24"/>
      <c r="B194" s="27"/>
      <c r="C194" s="24"/>
      <c r="D194" s="96"/>
      <c r="E194" s="96"/>
      <c r="F194" s="96"/>
      <c r="G194" s="25"/>
      <c r="H194" s="25"/>
      <c r="I194" s="25"/>
      <c r="J194" s="25"/>
      <c r="K194" s="25"/>
      <c r="L194" s="24"/>
      <c r="M194" s="24"/>
      <c r="N194" s="24"/>
      <c r="O194" s="77"/>
      <c r="P194" s="77"/>
      <c r="Q194" s="77"/>
      <c r="R194" s="77"/>
      <c r="S194" s="77"/>
    </row>
    <row r="195" spans="1:19" x14ac:dyDescent="0.25">
      <c r="A195" s="24"/>
      <c r="B195" s="27"/>
      <c r="C195" s="24"/>
      <c r="D195" s="96"/>
      <c r="E195" s="96"/>
      <c r="F195" s="96"/>
      <c r="G195" s="25"/>
      <c r="H195" s="25"/>
      <c r="I195" s="25"/>
      <c r="J195" s="25"/>
      <c r="K195" s="25"/>
      <c r="L195" s="24"/>
      <c r="M195" s="24"/>
      <c r="N195" s="24"/>
      <c r="O195" s="77"/>
      <c r="P195" s="77"/>
      <c r="Q195" s="77"/>
      <c r="R195" s="77"/>
      <c r="S195" s="77"/>
    </row>
    <row r="196" spans="1:19" x14ac:dyDescent="0.25">
      <c r="A196" s="24"/>
      <c r="B196" s="27"/>
      <c r="C196" s="24"/>
      <c r="D196" s="96"/>
      <c r="E196" s="96"/>
      <c r="F196" s="96"/>
      <c r="G196" s="25"/>
      <c r="H196" s="25"/>
      <c r="I196" s="25"/>
      <c r="J196" s="25"/>
      <c r="K196" s="25"/>
      <c r="L196" s="24"/>
      <c r="M196" s="24"/>
      <c r="N196" s="24"/>
      <c r="O196" s="77"/>
      <c r="P196" s="77"/>
      <c r="Q196" s="77"/>
      <c r="R196" s="77"/>
      <c r="S196" s="77"/>
    </row>
    <row r="197" spans="1:19" x14ac:dyDescent="0.25">
      <c r="A197" s="24"/>
      <c r="B197" s="27"/>
      <c r="C197" s="24"/>
      <c r="D197" s="96"/>
      <c r="E197" s="96"/>
      <c r="F197" s="96"/>
      <c r="G197" s="25"/>
      <c r="H197" s="25"/>
      <c r="I197" s="25"/>
      <c r="J197" s="25"/>
      <c r="K197" s="25"/>
      <c r="L197" s="24"/>
      <c r="M197" s="24"/>
      <c r="N197" s="24"/>
      <c r="O197" s="77"/>
      <c r="P197" s="77"/>
      <c r="Q197" s="77"/>
      <c r="R197" s="77"/>
      <c r="S197" s="77"/>
    </row>
    <row r="198" spans="1:19" x14ac:dyDescent="0.25">
      <c r="A198" s="24"/>
      <c r="B198" s="27"/>
      <c r="C198" s="24"/>
      <c r="D198" s="96"/>
      <c r="E198" s="96"/>
      <c r="F198" s="96"/>
      <c r="G198" s="96"/>
      <c r="H198" s="25"/>
      <c r="I198" s="25"/>
      <c r="J198" s="25"/>
      <c r="K198" s="25"/>
      <c r="L198" s="24"/>
      <c r="M198" s="24"/>
      <c r="P198" s="77"/>
      <c r="Q198" s="77"/>
      <c r="R198" s="77"/>
    </row>
    <row r="199" spans="1:19" x14ac:dyDescent="0.25">
      <c r="A199" s="24"/>
      <c r="B199" s="27"/>
      <c r="C199" s="24"/>
      <c r="D199" s="96"/>
      <c r="E199" s="96"/>
      <c r="F199" s="96"/>
      <c r="G199" s="96"/>
      <c r="H199" s="25"/>
      <c r="I199" s="25"/>
      <c r="J199" s="25"/>
      <c r="K199" s="25"/>
      <c r="L199" s="24"/>
      <c r="M199" s="24"/>
      <c r="P199" s="77"/>
      <c r="Q199" s="77"/>
      <c r="R199" s="77"/>
    </row>
    <row r="200" spans="1:19" x14ac:dyDescent="0.25">
      <c r="A200" s="24"/>
      <c r="B200" s="27"/>
      <c r="C200" s="24"/>
      <c r="D200" s="96"/>
      <c r="E200" s="96"/>
      <c r="F200" s="96"/>
      <c r="G200" s="96"/>
      <c r="H200" s="25"/>
      <c r="I200" s="25"/>
      <c r="J200" s="25"/>
      <c r="K200" s="25"/>
      <c r="L200" s="24"/>
      <c r="M200" s="24"/>
      <c r="P200" s="77"/>
      <c r="Q200" s="77"/>
      <c r="R200" s="77"/>
    </row>
    <row r="201" spans="1:19" x14ac:dyDescent="0.25">
      <c r="A201" s="24"/>
      <c r="B201" s="27"/>
      <c r="C201" s="24"/>
      <c r="D201" s="96"/>
      <c r="E201" s="96"/>
      <c r="F201" s="96"/>
      <c r="G201" s="96"/>
      <c r="H201" s="25"/>
      <c r="I201" s="25"/>
      <c r="J201" s="25"/>
      <c r="K201" s="25"/>
      <c r="L201" s="24"/>
      <c r="M201" s="24"/>
      <c r="P201" s="77"/>
      <c r="Q201" s="77"/>
      <c r="R201" s="77"/>
    </row>
    <row r="202" spans="1:19" x14ac:dyDescent="0.25">
      <c r="A202" s="24"/>
      <c r="B202" s="27"/>
      <c r="C202" s="24"/>
      <c r="D202" s="96"/>
      <c r="E202" s="96"/>
      <c r="F202" s="96"/>
      <c r="G202" s="96"/>
      <c r="H202" s="25"/>
      <c r="I202" s="25"/>
      <c r="J202" s="25"/>
      <c r="K202" s="25"/>
      <c r="L202" s="24"/>
      <c r="M202" s="24"/>
      <c r="P202" s="77"/>
      <c r="Q202" s="77"/>
      <c r="R202" s="77"/>
    </row>
    <row r="203" spans="1:19" x14ac:dyDescent="0.25">
      <c r="A203" s="24"/>
      <c r="B203" s="27"/>
      <c r="C203" s="24"/>
      <c r="D203" s="96"/>
      <c r="E203" s="96"/>
      <c r="F203" s="96"/>
      <c r="G203" s="96"/>
      <c r="H203" s="25"/>
      <c r="I203" s="25"/>
      <c r="J203" s="25"/>
      <c r="K203" s="25"/>
      <c r="L203" s="24"/>
      <c r="M203" s="24"/>
      <c r="P203" s="77"/>
      <c r="Q203" s="77"/>
      <c r="R203" s="77"/>
    </row>
    <row r="204" spans="1:19" x14ac:dyDescent="0.25">
      <c r="A204" s="24"/>
      <c r="B204" s="27"/>
      <c r="C204" s="24"/>
      <c r="D204" s="96"/>
      <c r="E204" s="96"/>
      <c r="F204" s="96"/>
      <c r="G204" s="96"/>
      <c r="H204" s="25"/>
      <c r="I204" s="25"/>
      <c r="J204" s="25"/>
      <c r="K204" s="25"/>
      <c r="L204" s="24"/>
      <c r="M204" s="24"/>
      <c r="P204" s="77"/>
      <c r="Q204" s="77"/>
      <c r="R204" s="77"/>
    </row>
    <row r="208" spans="1:19" x14ac:dyDescent="0.25">
      <c r="N208" s="95" t="s">
        <v>142</v>
      </c>
      <c r="O208" s="28">
        <f>+SUBTOTAL(9,O6:O204)</f>
        <v>0</v>
      </c>
      <c r="P208" s="28">
        <f t="shared" ref="P208:S208" si="0">+SUBTOTAL(9,P6:P204)</f>
        <v>0</v>
      </c>
      <c r="Q208" s="28">
        <f t="shared" si="0"/>
        <v>0</v>
      </c>
      <c r="R208" s="28">
        <f t="shared" si="0"/>
        <v>0</v>
      </c>
      <c r="S208" s="28">
        <f t="shared" si="0"/>
        <v>0</v>
      </c>
    </row>
  </sheetData>
  <sheetProtection sheet="1" objects="1" scenarios="1" formatCells="0" formatColumns="0" formatRows="0" autoFilter="0" pivotTables="0"/>
  <autoFilter ref="A5:S5"/>
  <mergeCells count="3">
    <mergeCell ref="A1:S1"/>
    <mergeCell ref="A2:S2"/>
    <mergeCell ref="A3:S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opLeftCell="A18" zoomScale="85" zoomScaleNormal="85" workbookViewId="0">
      <selection activeCell="H37" sqref="H37"/>
    </sheetView>
  </sheetViews>
  <sheetFormatPr baseColWidth="10" defaultColWidth="11.42578125" defaultRowHeight="15" x14ac:dyDescent="0.25"/>
  <cols>
    <col min="1" max="1" width="11.5703125" style="100" bestFit="1" customWidth="1"/>
    <col min="2" max="2" width="14.28515625" style="100" bestFit="1" customWidth="1"/>
    <col min="3" max="3" width="11.85546875" style="100" bestFit="1" customWidth="1"/>
    <col min="4" max="5" width="17.7109375" style="100" customWidth="1"/>
    <col min="6" max="6" width="25.28515625" style="100" customWidth="1"/>
    <col min="7" max="7" width="16.7109375" style="100" customWidth="1"/>
    <col min="8" max="8" width="20" style="100" customWidth="1"/>
    <col min="9" max="9" width="13.5703125" style="100" customWidth="1"/>
    <col min="10" max="10" width="17.42578125" style="100" customWidth="1"/>
    <col min="11" max="14" width="16.7109375" style="100" customWidth="1"/>
    <col min="15" max="15" width="16.140625" style="100" customWidth="1"/>
    <col min="16" max="16384" width="11.42578125" style="100"/>
  </cols>
  <sheetData>
    <row r="1" spans="1:7" s="40" customFormat="1" ht="28.5" customHeight="1" x14ac:dyDescent="0.25">
      <c r="A1" s="147" t="s">
        <v>302</v>
      </c>
      <c r="B1" s="147"/>
      <c r="C1" s="147"/>
      <c r="D1" s="147"/>
      <c r="E1" s="147"/>
      <c r="F1" s="147"/>
      <c r="G1" s="147"/>
    </row>
    <row r="2" spans="1:7" s="40" customFormat="1" x14ac:dyDescent="0.25">
      <c r="A2" s="147" t="s">
        <v>240</v>
      </c>
      <c r="B2" s="147"/>
      <c r="C2" s="147"/>
      <c r="D2" s="147"/>
      <c r="E2" s="147"/>
      <c r="F2" s="147"/>
      <c r="G2" s="147"/>
    </row>
    <row r="3" spans="1:7" s="40" customFormat="1" ht="15" customHeight="1" x14ac:dyDescent="0.25">
      <c r="A3" s="147" t="s">
        <v>238</v>
      </c>
      <c r="B3" s="147"/>
      <c r="C3" s="147"/>
      <c r="D3" s="147"/>
      <c r="E3" s="147"/>
      <c r="F3" s="147"/>
      <c r="G3" s="147"/>
    </row>
    <row r="5" spans="1:7" ht="32.25" customHeight="1" x14ac:dyDescent="0.25">
      <c r="A5" s="99" t="s">
        <v>66</v>
      </c>
      <c r="B5" s="99" t="s">
        <v>67</v>
      </c>
      <c r="C5" s="99" t="s">
        <v>79</v>
      </c>
      <c r="D5" s="99" t="s">
        <v>237</v>
      </c>
      <c r="E5" s="99" t="s">
        <v>202</v>
      </c>
      <c r="F5" s="99" t="s">
        <v>214</v>
      </c>
      <c r="G5" s="99" t="s">
        <v>203</v>
      </c>
    </row>
    <row r="6" spans="1:7" x14ac:dyDescent="0.25">
      <c r="A6" s="101">
        <v>2019</v>
      </c>
      <c r="B6" s="102" t="s">
        <v>81</v>
      </c>
      <c r="C6" s="103">
        <v>109134.5</v>
      </c>
      <c r="D6" s="103">
        <v>38629.146908589995</v>
      </c>
      <c r="E6" s="103">
        <v>17131.995728096997</v>
      </c>
      <c r="F6" s="103">
        <f>+D6+E6</f>
        <v>55761.142636686993</v>
      </c>
      <c r="G6" s="107">
        <f>+F6/C6</f>
        <v>0.51093964453666796</v>
      </c>
    </row>
    <row r="7" spans="1:7" x14ac:dyDescent="0.25">
      <c r="A7" s="101">
        <v>2019</v>
      </c>
      <c r="B7" s="102" t="s">
        <v>82</v>
      </c>
      <c r="C7" s="103">
        <v>109134.5</v>
      </c>
      <c r="D7" s="103">
        <v>38534.294997960002</v>
      </c>
      <c r="E7" s="103">
        <v>16819.120614046999</v>
      </c>
      <c r="F7" s="103">
        <f t="shared" ref="F7:F10" si="0">+D7+E7</f>
        <v>55353.415612006997</v>
      </c>
      <c r="G7" s="107">
        <f t="shared" ref="G7:G10" si="1">+F7/C7</f>
        <v>0.50720363965571835</v>
      </c>
    </row>
    <row r="8" spans="1:7" x14ac:dyDescent="0.25">
      <c r="A8" s="101">
        <v>2019</v>
      </c>
      <c r="B8" s="102" t="s">
        <v>80</v>
      </c>
      <c r="C8" s="103">
        <v>109134.5</v>
      </c>
      <c r="D8" s="103">
        <v>38914.188342770009</v>
      </c>
      <c r="E8" s="103">
        <v>17113.610822475694</v>
      </c>
      <c r="F8" s="103">
        <f t="shared" si="0"/>
        <v>56027.799165245699</v>
      </c>
      <c r="G8" s="107">
        <f t="shared" si="1"/>
        <v>0.51338301971645717</v>
      </c>
    </row>
    <row r="9" spans="1:7" x14ac:dyDescent="0.25">
      <c r="A9" s="101">
        <v>2019</v>
      </c>
      <c r="B9" s="102" t="s">
        <v>83</v>
      </c>
      <c r="C9" s="103">
        <v>109134.5</v>
      </c>
      <c r="D9" s="103">
        <v>38643.305095476935</v>
      </c>
      <c r="E9" s="103">
        <v>17154.935389985691</v>
      </c>
      <c r="F9" s="103">
        <f t="shared" si="0"/>
        <v>55798.240485462622</v>
      </c>
      <c r="G9" s="107">
        <f t="shared" si="1"/>
        <v>0.51127957232096743</v>
      </c>
    </row>
    <row r="10" spans="1:7" x14ac:dyDescent="0.25">
      <c r="A10" s="101">
        <v>2019</v>
      </c>
      <c r="B10" s="102" t="s">
        <v>84</v>
      </c>
      <c r="C10" s="103">
        <v>109134.5</v>
      </c>
      <c r="D10" s="103">
        <v>39081.228678304869</v>
      </c>
      <c r="E10" s="103">
        <v>16636.739960505693</v>
      </c>
      <c r="F10" s="103">
        <f t="shared" si="0"/>
        <v>55717.968638810562</v>
      </c>
      <c r="G10" s="107">
        <f t="shared" si="1"/>
        <v>0.51054404096606076</v>
      </c>
    </row>
    <row r="13" spans="1:7" s="40" customFormat="1" ht="27.75" customHeight="1" x14ac:dyDescent="0.25">
      <c r="A13" s="147" t="s">
        <v>303</v>
      </c>
      <c r="B13" s="147"/>
      <c r="C13" s="147"/>
      <c r="D13" s="147"/>
      <c r="E13" s="147"/>
      <c r="F13" s="147"/>
      <c r="G13" s="147"/>
    </row>
    <row r="14" spans="1:7" s="40" customFormat="1" x14ac:dyDescent="0.25">
      <c r="A14" s="147" t="s">
        <v>240</v>
      </c>
      <c r="B14" s="147"/>
      <c r="C14" s="147"/>
      <c r="D14" s="147"/>
      <c r="E14" s="147"/>
      <c r="F14" s="147"/>
      <c r="G14" s="147"/>
    </row>
    <row r="15" spans="1:7" s="40" customFormat="1" ht="15" customHeight="1" x14ac:dyDescent="0.25">
      <c r="A15" s="147" t="s">
        <v>238</v>
      </c>
      <c r="B15" s="147"/>
      <c r="C15" s="147"/>
      <c r="D15" s="147"/>
      <c r="E15" s="147"/>
      <c r="F15" s="147"/>
      <c r="G15" s="147"/>
    </row>
    <row r="17" spans="1:7" ht="35.25" customHeight="1" x14ac:dyDescent="0.25">
      <c r="A17" s="99" t="s">
        <v>66</v>
      </c>
      <c r="B17" s="99" t="s">
        <v>67</v>
      </c>
      <c r="C17" s="99" t="s">
        <v>79</v>
      </c>
      <c r="D17" s="99" t="s">
        <v>237</v>
      </c>
      <c r="E17" s="99" t="s">
        <v>202</v>
      </c>
      <c r="F17" s="99" t="s">
        <v>214</v>
      </c>
      <c r="G17" s="99" t="s">
        <v>203</v>
      </c>
    </row>
    <row r="18" spans="1:7" x14ac:dyDescent="0.25">
      <c r="A18" s="101">
        <v>2019</v>
      </c>
      <c r="B18" s="102" t="s">
        <v>81</v>
      </c>
      <c r="C18" s="105">
        <v>109134.5</v>
      </c>
      <c r="D18" s="103">
        <v>38629.146908589995</v>
      </c>
      <c r="E18" s="103">
        <v>1624.4160666470002</v>
      </c>
      <c r="F18" s="103">
        <f t="shared" ref="F18:F22" si="2">+D18+E18</f>
        <v>40253.562975236993</v>
      </c>
      <c r="G18" s="107">
        <f t="shared" ref="G18:G22" si="3">+F18/C18</f>
        <v>0.36884361018043782</v>
      </c>
    </row>
    <row r="19" spans="1:7" x14ac:dyDescent="0.25">
      <c r="A19" s="101">
        <v>2019</v>
      </c>
      <c r="B19" s="102" t="s">
        <v>82</v>
      </c>
      <c r="C19" s="105">
        <v>109134.5</v>
      </c>
      <c r="D19" s="103">
        <v>38534.294997960002</v>
      </c>
      <c r="E19" s="103">
        <v>1409.083189687</v>
      </c>
      <c r="F19" s="103">
        <f t="shared" si="2"/>
        <v>39943.378187647002</v>
      </c>
      <c r="G19" s="107">
        <f t="shared" si="3"/>
        <v>0.36600138533320814</v>
      </c>
    </row>
    <row r="20" spans="1:7" x14ac:dyDescent="0.25">
      <c r="A20" s="101">
        <v>2019</v>
      </c>
      <c r="B20" s="102" t="s">
        <v>80</v>
      </c>
      <c r="C20" s="105">
        <v>109134.5</v>
      </c>
      <c r="D20" s="103">
        <v>38914.188342770009</v>
      </c>
      <c r="E20" s="103">
        <v>1459.8714559099999</v>
      </c>
      <c r="F20" s="103">
        <f t="shared" si="2"/>
        <v>40374.059798680006</v>
      </c>
      <c r="G20" s="107">
        <f t="shared" si="3"/>
        <v>0.36994772321016733</v>
      </c>
    </row>
    <row r="21" spans="1:7" x14ac:dyDescent="0.25">
      <c r="A21" s="101">
        <v>2019</v>
      </c>
      <c r="B21" s="102" t="s">
        <v>83</v>
      </c>
      <c r="C21" s="105">
        <v>109134.5</v>
      </c>
      <c r="D21" s="103">
        <v>38643.305095476935</v>
      </c>
      <c r="E21" s="103">
        <v>1393.7890211099998</v>
      </c>
      <c r="F21" s="103">
        <f t="shared" si="2"/>
        <v>40037.094116586937</v>
      </c>
      <c r="G21" s="107">
        <f t="shared" si="3"/>
        <v>0.3668601048851366</v>
      </c>
    </row>
    <row r="22" spans="1:7" x14ac:dyDescent="0.25">
      <c r="A22" s="101">
        <v>2019</v>
      </c>
      <c r="B22" s="102" t="s">
        <v>84</v>
      </c>
      <c r="C22" s="105">
        <v>109134.5</v>
      </c>
      <c r="D22" s="103">
        <v>39081.228678304869</v>
      </c>
      <c r="E22" s="103">
        <v>1351.3018412899999</v>
      </c>
      <c r="F22" s="103">
        <f t="shared" si="2"/>
        <v>40432.530519594868</v>
      </c>
      <c r="G22" s="107">
        <f t="shared" si="3"/>
        <v>0.37048349073478021</v>
      </c>
    </row>
    <row r="24" spans="1:7" x14ac:dyDescent="0.25">
      <c r="A24" s="137" t="s">
        <v>255</v>
      </c>
    </row>
    <row r="25" spans="1:7" x14ac:dyDescent="0.25">
      <c r="A25" s="116" t="s">
        <v>256</v>
      </c>
    </row>
    <row r="26" spans="1:7" x14ac:dyDescent="0.25">
      <c r="A26" s="116" t="s">
        <v>257</v>
      </c>
    </row>
    <row r="27" spans="1:7" x14ac:dyDescent="0.25">
      <c r="A27" s="116" t="s">
        <v>258</v>
      </c>
    </row>
    <row r="28" spans="1:7" x14ac:dyDescent="0.25">
      <c r="A28" s="116" t="s">
        <v>259</v>
      </c>
    </row>
    <row r="82" spans="3:7" ht="30" x14ac:dyDescent="0.25">
      <c r="C82" s="106" t="s">
        <v>67</v>
      </c>
      <c r="D82" s="106" t="s">
        <v>200</v>
      </c>
      <c r="E82" s="106" t="s">
        <v>201</v>
      </c>
      <c r="F82" s="106" t="s">
        <v>214</v>
      </c>
      <c r="G82" s="106" t="s">
        <v>203</v>
      </c>
    </row>
    <row r="83" spans="3:7" x14ac:dyDescent="0.25">
      <c r="C83" s="102" t="s">
        <v>81</v>
      </c>
      <c r="D83" s="100">
        <v>36889.841685070001</v>
      </c>
      <c r="E83" s="100">
        <v>15136.294028850001</v>
      </c>
      <c r="F83" s="100">
        <f>+D83+E83</f>
        <v>52026.135713920004</v>
      </c>
      <c r="G83" s="104">
        <f>+F83/$C$6</f>
        <v>0.47671575637328256</v>
      </c>
    </row>
    <row r="84" spans="3:7" x14ac:dyDescent="0.25">
      <c r="C84" s="102" t="s">
        <v>82</v>
      </c>
      <c r="D84" s="100">
        <v>36791.178115249997</v>
      </c>
      <c r="E84" s="100">
        <v>15124.322661370001</v>
      </c>
      <c r="F84" s="100">
        <f>+D84+E84</f>
        <v>51915.50077662</v>
      </c>
      <c r="G84" s="104">
        <f>+F84/$C$6</f>
        <v>0.47570200785837657</v>
      </c>
    </row>
    <row r="85" spans="3:7" x14ac:dyDescent="0.25">
      <c r="C85" s="102" t="s">
        <v>80</v>
      </c>
      <c r="D85" s="100">
        <v>37080.313911820005</v>
      </c>
      <c r="E85" s="100">
        <v>15375.56141201</v>
      </c>
      <c r="F85" s="100">
        <f>+D85+E85</f>
        <v>52455.875323830005</v>
      </c>
      <c r="G85" s="104">
        <f>+F85/$C$6</f>
        <v>0.48065346268897557</v>
      </c>
    </row>
    <row r="86" spans="3:7" x14ac:dyDescent="0.25">
      <c r="C86" s="102" t="s">
        <v>83</v>
      </c>
      <c r="D86" s="100">
        <v>36725.852252229997</v>
      </c>
      <c r="E86" s="100">
        <v>15373.743174310001</v>
      </c>
      <c r="F86" s="100">
        <f>+D86+E86</f>
        <v>52099.59542654</v>
      </c>
      <c r="G86" s="104">
        <f>+F86/$C$6</f>
        <v>0.47738886810806846</v>
      </c>
    </row>
    <row r="91" spans="3:7" ht="45" x14ac:dyDescent="0.25">
      <c r="C91" s="106" t="s">
        <v>67</v>
      </c>
      <c r="D91" s="106" t="s">
        <v>214</v>
      </c>
      <c r="E91" s="106" t="s">
        <v>215</v>
      </c>
      <c r="F91" s="106" t="s">
        <v>216</v>
      </c>
    </row>
    <row r="92" spans="3:7" x14ac:dyDescent="0.25">
      <c r="C92" s="102" t="s">
        <v>81</v>
      </c>
      <c r="D92" s="100">
        <v>52026.135713920004</v>
      </c>
      <c r="E92" s="104">
        <v>0.46001226241666993</v>
      </c>
      <c r="F92" s="104">
        <v>0.49345798272983504</v>
      </c>
    </row>
    <row r="93" spans="3:7" x14ac:dyDescent="0.25">
      <c r="C93" s="102" t="s">
        <v>82</v>
      </c>
      <c r="D93" s="100">
        <v>51915.50077662</v>
      </c>
      <c r="E93" s="104">
        <v>0.45903403431820894</v>
      </c>
      <c r="F93" s="104">
        <v>0.48911504064795208</v>
      </c>
    </row>
    <row r="94" spans="3:7" x14ac:dyDescent="0.25">
      <c r="C94" s="102" t="s">
        <v>80</v>
      </c>
      <c r="D94" s="100">
        <v>52455.875323830005</v>
      </c>
      <c r="E94" s="104">
        <v>0.46381199667507772</v>
      </c>
      <c r="F94" s="104">
        <v>0.4954378677422559</v>
      </c>
    </row>
    <row r="95" spans="3:7" x14ac:dyDescent="0.25">
      <c r="C95" s="102" t="s">
        <v>83</v>
      </c>
      <c r="D95" s="100">
        <v>52099.59542654</v>
      </c>
      <c r="E95" s="104">
        <v>0.46066178920037376</v>
      </c>
      <c r="F95" s="104">
        <v>0.49166216338170632</v>
      </c>
    </row>
    <row r="97" spans="3:4" ht="30" x14ac:dyDescent="0.25">
      <c r="C97" s="106" t="s">
        <v>67</v>
      </c>
      <c r="D97" s="106" t="s">
        <v>214</v>
      </c>
    </row>
    <row r="98" spans="3:4" x14ac:dyDescent="0.25">
      <c r="C98" s="102" t="s">
        <v>81</v>
      </c>
      <c r="D98" s="100">
        <v>55808.75571392</v>
      </c>
    </row>
    <row r="99" spans="3:4" x14ac:dyDescent="0.25">
      <c r="C99" s="102" t="s">
        <v>82</v>
      </c>
      <c r="D99" s="100">
        <v>55317.580776620001</v>
      </c>
    </row>
    <row r="100" spans="3:4" x14ac:dyDescent="0.25">
      <c r="C100" s="102" t="s">
        <v>80</v>
      </c>
      <c r="D100" s="100">
        <v>56032.675323830008</v>
      </c>
    </row>
    <row r="101" spans="3:4" x14ac:dyDescent="0.25">
      <c r="C101" s="102" t="s">
        <v>83</v>
      </c>
      <c r="D101" s="100">
        <v>55605.653430010003</v>
      </c>
    </row>
  </sheetData>
  <sheetProtection sheet="1" objects="1" scenarios="1" formatCells="0" formatColumns="0" formatRows="0" autoFilter="0" pivotTables="0"/>
  <mergeCells count="6">
    <mergeCell ref="A15:G15"/>
    <mergeCell ref="A1:G1"/>
    <mergeCell ref="A2:G2"/>
    <mergeCell ref="A3:G3"/>
    <mergeCell ref="A13:G13"/>
    <mergeCell ref="A14:G14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4" orientation="portrait" r:id="rId1"/>
  <headerFooter>
    <oddHeader>&amp;LMINISTERIO DE  FINANZAS
SUBSECRETARÍA DE FINANCIAMIENTO PÚBLICO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7"/>
  <sheetViews>
    <sheetView topLeftCell="A24" zoomScale="85" zoomScaleNormal="85" workbookViewId="0">
      <selection sqref="A1:E37"/>
    </sheetView>
  </sheetViews>
  <sheetFormatPr baseColWidth="10" defaultRowHeight="15" x14ac:dyDescent="0.25"/>
  <cols>
    <col min="1" max="1" width="25.85546875" style="46" customWidth="1"/>
    <col min="2" max="5" width="17.85546875" style="17" customWidth="1"/>
    <col min="6" max="6" width="14.7109375" style="29" bestFit="1" customWidth="1"/>
    <col min="7" max="8" width="14.140625" style="29" bestFit="1" customWidth="1"/>
    <col min="9" max="9" width="16.85546875" style="29" bestFit="1" customWidth="1"/>
    <col min="10" max="10" width="14.140625" style="29" bestFit="1" customWidth="1"/>
    <col min="11" max="11" width="11.42578125" style="29"/>
    <col min="257" max="257" width="25.85546875" customWidth="1"/>
    <col min="258" max="261" width="17.85546875" customWidth="1"/>
    <col min="513" max="513" width="25.85546875" customWidth="1"/>
    <col min="514" max="517" width="17.85546875" customWidth="1"/>
    <col min="769" max="769" width="25.85546875" customWidth="1"/>
    <col min="770" max="773" width="17.85546875" customWidth="1"/>
    <col min="1025" max="1025" width="25.85546875" customWidth="1"/>
    <col min="1026" max="1029" width="17.85546875" customWidth="1"/>
    <col min="1281" max="1281" width="25.85546875" customWidth="1"/>
    <col min="1282" max="1285" width="17.85546875" customWidth="1"/>
    <col min="1537" max="1537" width="25.85546875" customWidth="1"/>
    <col min="1538" max="1541" width="17.85546875" customWidth="1"/>
    <col min="1793" max="1793" width="25.85546875" customWidth="1"/>
    <col min="1794" max="1797" width="17.85546875" customWidth="1"/>
    <col min="2049" max="2049" width="25.85546875" customWidth="1"/>
    <col min="2050" max="2053" width="17.85546875" customWidth="1"/>
    <col min="2305" max="2305" width="25.85546875" customWidth="1"/>
    <col min="2306" max="2309" width="17.85546875" customWidth="1"/>
    <col min="2561" max="2561" width="25.85546875" customWidth="1"/>
    <col min="2562" max="2565" width="17.85546875" customWidth="1"/>
    <col min="2817" max="2817" width="25.85546875" customWidth="1"/>
    <col min="2818" max="2821" width="17.85546875" customWidth="1"/>
    <col min="3073" max="3073" width="25.85546875" customWidth="1"/>
    <col min="3074" max="3077" width="17.85546875" customWidth="1"/>
    <col min="3329" max="3329" width="25.85546875" customWidth="1"/>
    <col min="3330" max="3333" width="17.85546875" customWidth="1"/>
    <col min="3585" max="3585" width="25.85546875" customWidth="1"/>
    <col min="3586" max="3589" width="17.85546875" customWidth="1"/>
    <col min="3841" max="3841" width="25.85546875" customWidth="1"/>
    <col min="3842" max="3845" width="17.85546875" customWidth="1"/>
    <col min="4097" max="4097" width="25.85546875" customWidth="1"/>
    <col min="4098" max="4101" width="17.85546875" customWidth="1"/>
    <col min="4353" max="4353" width="25.85546875" customWidth="1"/>
    <col min="4354" max="4357" width="17.85546875" customWidth="1"/>
    <col min="4609" max="4609" width="25.85546875" customWidth="1"/>
    <col min="4610" max="4613" width="17.85546875" customWidth="1"/>
    <col min="4865" max="4865" width="25.85546875" customWidth="1"/>
    <col min="4866" max="4869" width="17.85546875" customWidth="1"/>
    <col min="5121" max="5121" width="25.85546875" customWidth="1"/>
    <col min="5122" max="5125" width="17.85546875" customWidth="1"/>
    <col min="5377" max="5377" width="25.85546875" customWidth="1"/>
    <col min="5378" max="5381" width="17.85546875" customWidth="1"/>
    <col min="5633" max="5633" width="25.85546875" customWidth="1"/>
    <col min="5634" max="5637" width="17.85546875" customWidth="1"/>
    <col min="5889" max="5889" width="25.85546875" customWidth="1"/>
    <col min="5890" max="5893" width="17.85546875" customWidth="1"/>
    <col min="6145" max="6145" width="25.85546875" customWidth="1"/>
    <col min="6146" max="6149" width="17.85546875" customWidth="1"/>
    <col min="6401" max="6401" width="25.85546875" customWidth="1"/>
    <col min="6402" max="6405" width="17.85546875" customWidth="1"/>
    <col min="6657" max="6657" width="25.85546875" customWidth="1"/>
    <col min="6658" max="6661" width="17.85546875" customWidth="1"/>
    <col min="6913" max="6913" width="25.85546875" customWidth="1"/>
    <col min="6914" max="6917" width="17.85546875" customWidth="1"/>
    <col min="7169" max="7169" width="25.85546875" customWidth="1"/>
    <col min="7170" max="7173" width="17.85546875" customWidth="1"/>
    <col min="7425" max="7425" width="25.85546875" customWidth="1"/>
    <col min="7426" max="7429" width="17.85546875" customWidth="1"/>
    <col min="7681" max="7681" width="25.85546875" customWidth="1"/>
    <col min="7682" max="7685" width="17.85546875" customWidth="1"/>
    <col min="7937" max="7937" width="25.85546875" customWidth="1"/>
    <col min="7938" max="7941" width="17.85546875" customWidth="1"/>
    <col min="8193" max="8193" width="25.85546875" customWidth="1"/>
    <col min="8194" max="8197" width="17.85546875" customWidth="1"/>
    <col min="8449" max="8449" width="25.85546875" customWidth="1"/>
    <col min="8450" max="8453" width="17.85546875" customWidth="1"/>
    <col min="8705" max="8705" width="25.85546875" customWidth="1"/>
    <col min="8706" max="8709" width="17.85546875" customWidth="1"/>
    <col min="8961" max="8961" width="25.85546875" customWidth="1"/>
    <col min="8962" max="8965" width="17.85546875" customWidth="1"/>
    <col min="9217" max="9217" width="25.85546875" customWidth="1"/>
    <col min="9218" max="9221" width="17.85546875" customWidth="1"/>
    <col min="9473" max="9473" width="25.85546875" customWidth="1"/>
    <col min="9474" max="9477" width="17.85546875" customWidth="1"/>
    <col min="9729" max="9729" width="25.85546875" customWidth="1"/>
    <col min="9730" max="9733" width="17.85546875" customWidth="1"/>
    <col min="9985" max="9985" width="25.85546875" customWidth="1"/>
    <col min="9986" max="9989" width="17.85546875" customWidth="1"/>
    <col min="10241" max="10241" width="25.85546875" customWidth="1"/>
    <col min="10242" max="10245" width="17.85546875" customWidth="1"/>
    <col min="10497" max="10497" width="25.85546875" customWidth="1"/>
    <col min="10498" max="10501" width="17.85546875" customWidth="1"/>
    <col min="10753" max="10753" width="25.85546875" customWidth="1"/>
    <col min="10754" max="10757" width="17.85546875" customWidth="1"/>
    <col min="11009" max="11009" width="25.85546875" customWidth="1"/>
    <col min="11010" max="11013" width="17.85546875" customWidth="1"/>
    <col min="11265" max="11265" width="25.85546875" customWidth="1"/>
    <col min="11266" max="11269" width="17.85546875" customWidth="1"/>
    <col min="11521" max="11521" width="25.85546875" customWidth="1"/>
    <col min="11522" max="11525" width="17.85546875" customWidth="1"/>
    <col min="11777" max="11777" width="25.85546875" customWidth="1"/>
    <col min="11778" max="11781" width="17.85546875" customWidth="1"/>
    <col min="12033" max="12033" width="25.85546875" customWidth="1"/>
    <col min="12034" max="12037" width="17.85546875" customWidth="1"/>
    <col min="12289" max="12289" width="25.85546875" customWidth="1"/>
    <col min="12290" max="12293" width="17.85546875" customWidth="1"/>
    <col min="12545" max="12545" width="25.85546875" customWidth="1"/>
    <col min="12546" max="12549" width="17.85546875" customWidth="1"/>
    <col min="12801" max="12801" width="25.85546875" customWidth="1"/>
    <col min="12802" max="12805" width="17.85546875" customWidth="1"/>
    <col min="13057" max="13057" width="25.85546875" customWidth="1"/>
    <col min="13058" max="13061" width="17.85546875" customWidth="1"/>
    <col min="13313" max="13313" width="25.85546875" customWidth="1"/>
    <col min="13314" max="13317" width="17.85546875" customWidth="1"/>
    <col min="13569" max="13569" width="25.85546875" customWidth="1"/>
    <col min="13570" max="13573" width="17.85546875" customWidth="1"/>
    <col min="13825" max="13825" width="25.85546875" customWidth="1"/>
    <col min="13826" max="13829" width="17.85546875" customWidth="1"/>
    <col min="14081" max="14081" width="25.85546875" customWidth="1"/>
    <col min="14082" max="14085" width="17.85546875" customWidth="1"/>
    <col min="14337" max="14337" width="25.85546875" customWidth="1"/>
    <col min="14338" max="14341" width="17.85546875" customWidth="1"/>
    <col min="14593" max="14593" width="25.85546875" customWidth="1"/>
    <col min="14594" max="14597" width="17.85546875" customWidth="1"/>
    <col min="14849" max="14849" width="25.85546875" customWidth="1"/>
    <col min="14850" max="14853" width="17.85546875" customWidth="1"/>
    <col min="15105" max="15105" width="25.85546875" customWidth="1"/>
    <col min="15106" max="15109" width="17.85546875" customWidth="1"/>
    <col min="15361" max="15361" width="25.85546875" customWidth="1"/>
    <col min="15362" max="15365" width="17.85546875" customWidth="1"/>
    <col min="15617" max="15617" width="25.85546875" customWidth="1"/>
    <col min="15618" max="15621" width="17.85546875" customWidth="1"/>
    <col min="15873" max="15873" width="25.85546875" customWidth="1"/>
    <col min="15874" max="15877" width="17.85546875" customWidth="1"/>
    <col min="16129" max="16129" width="25.85546875" customWidth="1"/>
    <col min="16130" max="16133" width="17.85546875" customWidth="1"/>
  </cols>
  <sheetData>
    <row r="1" spans="1:6" ht="27" customHeight="1" x14ac:dyDescent="0.25">
      <c r="A1" s="148" t="s">
        <v>301</v>
      </c>
      <c r="B1" s="148"/>
      <c r="C1" s="148"/>
      <c r="D1" s="148"/>
      <c r="E1" s="148"/>
    </row>
    <row r="2" spans="1:6" x14ac:dyDescent="0.25">
      <c r="A2" s="149" t="s">
        <v>227</v>
      </c>
      <c r="B2" s="149"/>
      <c r="C2" s="149"/>
      <c r="D2" s="149"/>
      <c r="E2" s="149"/>
    </row>
    <row r="3" spans="1:6" x14ac:dyDescent="0.25">
      <c r="A3" s="148" t="s">
        <v>226</v>
      </c>
      <c r="B3" s="148"/>
      <c r="C3" s="148"/>
      <c r="D3" s="148"/>
      <c r="E3" s="148"/>
    </row>
    <row r="4" spans="1:6" x14ac:dyDescent="0.25">
      <c r="A4" s="31"/>
      <c r="B4" s="32"/>
      <c r="C4" s="32"/>
      <c r="D4" s="32"/>
      <c r="E4" s="33"/>
    </row>
    <row r="5" spans="1:6" ht="30" x14ac:dyDescent="0.25">
      <c r="A5" s="30" t="s">
        <v>90</v>
      </c>
      <c r="B5" s="30" t="s">
        <v>101</v>
      </c>
      <c r="C5" s="30" t="s">
        <v>102</v>
      </c>
      <c r="D5" s="30" t="s">
        <v>4</v>
      </c>
      <c r="E5" s="30" t="s">
        <v>182</v>
      </c>
    </row>
    <row r="6" spans="1:6" x14ac:dyDescent="0.25">
      <c r="A6" s="31" t="s">
        <v>93</v>
      </c>
      <c r="B6" s="34">
        <v>21511.399649999999</v>
      </c>
      <c r="C6" s="34">
        <v>543.03860999999995</v>
      </c>
      <c r="D6" s="34">
        <f t="shared" ref="D6:D23" si="0">+B6+C6</f>
        <v>22054.438259999999</v>
      </c>
      <c r="E6" s="35">
        <f t="shared" ref="E6:E24" si="1">+D6/$D$24</f>
        <v>2.217917770413266E-3</v>
      </c>
      <c r="F6" s="34"/>
    </row>
    <row r="7" spans="1:6" x14ac:dyDescent="0.25">
      <c r="A7" s="31" t="s">
        <v>103</v>
      </c>
      <c r="B7" s="34">
        <v>0</v>
      </c>
      <c r="C7" s="34">
        <v>0</v>
      </c>
      <c r="D7" s="34">
        <f t="shared" si="0"/>
        <v>0</v>
      </c>
      <c r="E7" s="35">
        <f t="shared" si="1"/>
        <v>0</v>
      </c>
      <c r="F7" s="34"/>
    </row>
    <row r="8" spans="1:6" x14ac:dyDescent="0.25">
      <c r="A8" s="31" t="s">
        <v>104</v>
      </c>
      <c r="B8" s="34">
        <v>21143.43736</v>
      </c>
      <c r="C8" s="34">
        <v>0</v>
      </c>
      <c r="D8" s="34">
        <f t="shared" si="0"/>
        <v>21143.43736</v>
      </c>
      <c r="E8" s="35">
        <f t="shared" si="1"/>
        <v>2.1263024201988337E-3</v>
      </c>
      <c r="F8" s="34"/>
    </row>
    <row r="9" spans="1:6" x14ac:dyDescent="0.25">
      <c r="A9" s="31" t="s">
        <v>105</v>
      </c>
      <c r="B9" s="34">
        <v>5329.2650700000004</v>
      </c>
      <c r="C9" s="34">
        <v>0</v>
      </c>
      <c r="D9" s="34">
        <f>+B9+C9</f>
        <v>5329.2650700000004</v>
      </c>
      <c r="E9" s="35">
        <f t="shared" si="1"/>
        <v>5.3594072824032562E-4</v>
      </c>
      <c r="F9" s="34"/>
    </row>
    <row r="10" spans="1:6" x14ac:dyDescent="0.25">
      <c r="A10" s="31" t="s">
        <v>106</v>
      </c>
      <c r="B10" s="34">
        <v>111334.97559</v>
      </c>
      <c r="C10" s="34">
        <v>0</v>
      </c>
      <c r="D10" s="34">
        <f>+B10+C10</f>
        <v>111334.97559</v>
      </c>
      <c r="E10" s="35">
        <f t="shared" si="1"/>
        <v>1.1196468389650483E-2</v>
      </c>
      <c r="F10" s="34"/>
    </row>
    <row r="11" spans="1:6" x14ac:dyDescent="0.25">
      <c r="A11" s="31" t="s">
        <v>92</v>
      </c>
      <c r="B11" s="34">
        <v>0</v>
      </c>
      <c r="C11" s="34">
        <v>498.71462000000002</v>
      </c>
      <c r="D11" s="34">
        <f t="shared" si="0"/>
        <v>498.71462000000002</v>
      </c>
      <c r="E11" s="35">
        <f t="shared" si="1"/>
        <v>5.0153533951895779E-5</v>
      </c>
      <c r="F11" s="34"/>
    </row>
    <row r="12" spans="1:6" x14ac:dyDescent="0.25">
      <c r="A12" s="31" t="s">
        <v>107</v>
      </c>
      <c r="B12" s="34">
        <v>0</v>
      </c>
      <c r="C12" s="34">
        <v>0</v>
      </c>
      <c r="D12" s="34">
        <f t="shared" si="0"/>
        <v>0</v>
      </c>
      <c r="E12" s="35">
        <f t="shared" si="1"/>
        <v>0</v>
      </c>
      <c r="F12" s="34"/>
    </row>
    <row r="13" spans="1:6" x14ac:dyDescent="0.25">
      <c r="A13" s="31" t="s">
        <v>91</v>
      </c>
      <c r="B13" s="34">
        <v>438452.26535</v>
      </c>
      <c r="C13" s="34">
        <v>504.61836</v>
      </c>
      <c r="D13" s="34">
        <f t="shared" si="0"/>
        <v>438956.88371000002</v>
      </c>
      <c r="E13" s="35">
        <f t="shared" si="1"/>
        <v>4.4143961471528249E-2</v>
      </c>
      <c r="F13" s="34"/>
    </row>
    <row r="14" spans="1:6" x14ac:dyDescent="0.25">
      <c r="A14" s="31" t="s">
        <v>108</v>
      </c>
      <c r="B14" s="34">
        <v>969402.90989000001</v>
      </c>
      <c r="C14" s="34">
        <v>5425.6980000000003</v>
      </c>
      <c r="D14" s="59">
        <f t="shared" si="0"/>
        <v>974828.60788999998</v>
      </c>
      <c r="E14" s="35">
        <f t="shared" si="1"/>
        <v>9.8034221822272644E-2</v>
      </c>
    </row>
    <row r="15" spans="1:6" x14ac:dyDescent="0.25">
      <c r="A15" s="31" t="s">
        <v>94</v>
      </c>
      <c r="B15" s="34">
        <v>378954.68620999996</v>
      </c>
      <c r="C15" s="34">
        <v>2789.4549499999989</v>
      </c>
      <c r="D15" s="59">
        <f t="shared" si="0"/>
        <v>381744.14115999994</v>
      </c>
      <c r="E15" s="35">
        <f t="shared" si="1"/>
        <v>3.8390327808327233E-2</v>
      </c>
      <c r="F15" s="34"/>
    </row>
    <row r="16" spans="1:6" x14ac:dyDescent="0.25">
      <c r="A16" s="31" t="s">
        <v>97</v>
      </c>
      <c r="B16" s="34">
        <v>0</v>
      </c>
      <c r="C16" s="34">
        <v>3474.7100500000001</v>
      </c>
      <c r="D16" s="59">
        <f t="shared" si="0"/>
        <v>3474.7100500000001</v>
      </c>
      <c r="E16" s="35">
        <f t="shared" si="1"/>
        <v>3.4943629377792951E-4</v>
      </c>
      <c r="F16" s="34"/>
    </row>
    <row r="17" spans="1:11" x14ac:dyDescent="0.25">
      <c r="A17" s="31" t="s">
        <v>98</v>
      </c>
      <c r="B17" s="34">
        <v>10600.920749999999</v>
      </c>
      <c r="C17" s="34">
        <v>5266.1090700000004</v>
      </c>
      <c r="D17" s="59">
        <f t="shared" si="0"/>
        <v>15867.02982</v>
      </c>
      <c r="E17" s="35">
        <f t="shared" si="1"/>
        <v>1.5956773410675481E-3</v>
      </c>
      <c r="F17" s="34"/>
    </row>
    <row r="18" spans="1:11" x14ac:dyDescent="0.25">
      <c r="A18" s="31" t="s">
        <v>96</v>
      </c>
      <c r="B18" s="34">
        <v>92195.372000000003</v>
      </c>
      <c r="C18" s="34">
        <v>4220.0265099999997</v>
      </c>
      <c r="D18" s="59">
        <f t="shared" si="0"/>
        <v>96415.398509999999</v>
      </c>
      <c r="E18" s="35">
        <f t="shared" si="1"/>
        <v>9.6960721998822618E-3</v>
      </c>
      <c r="F18" s="34"/>
    </row>
    <row r="19" spans="1:11" x14ac:dyDescent="0.25">
      <c r="A19" s="31" t="s">
        <v>109</v>
      </c>
      <c r="B19" s="34">
        <v>397616.11793999968</v>
      </c>
      <c r="C19" s="34">
        <v>0</v>
      </c>
      <c r="D19" s="59">
        <f t="shared" si="0"/>
        <v>397616.11793999968</v>
      </c>
      <c r="E19" s="35">
        <f t="shared" si="1"/>
        <v>3.9986502643385047E-2</v>
      </c>
      <c r="F19" s="34"/>
    </row>
    <row r="20" spans="1:11" x14ac:dyDescent="0.25">
      <c r="A20" s="31" t="s">
        <v>110</v>
      </c>
      <c r="B20" s="34">
        <v>67969.711580000003</v>
      </c>
      <c r="C20" s="34">
        <v>0</v>
      </c>
      <c r="D20" s="59">
        <f t="shared" si="0"/>
        <v>67969.711580000003</v>
      </c>
      <c r="E20" s="35">
        <f t="shared" si="1"/>
        <v>6.8354146855131165E-3</v>
      </c>
      <c r="F20" s="34"/>
    </row>
    <row r="21" spans="1:11" x14ac:dyDescent="0.25">
      <c r="A21" s="31" t="s">
        <v>111</v>
      </c>
      <c r="B21" s="34">
        <v>6585410.1233100006</v>
      </c>
      <c r="C21" s="34">
        <v>0</v>
      </c>
      <c r="D21" s="59">
        <f t="shared" si="0"/>
        <v>6585410.1233100006</v>
      </c>
      <c r="E21" s="35">
        <f t="shared" si="1"/>
        <v>0.66226570660107431</v>
      </c>
      <c r="F21" s="34"/>
    </row>
    <row r="22" spans="1:11" x14ac:dyDescent="0.25">
      <c r="A22" s="31" t="s">
        <v>95</v>
      </c>
      <c r="B22" s="34">
        <v>692400.57908000005</v>
      </c>
      <c r="C22" s="34">
        <v>2442.03271</v>
      </c>
      <c r="D22" s="59">
        <f t="shared" si="0"/>
        <v>694842.61179000011</v>
      </c>
      <c r="E22" s="35">
        <f t="shared" si="1"/>
        <v>6.9877262715165048E-2</v>
      </c>
      <c r="F22" s="34"/>
    </row>
    <row r="23" spans="1:11" x14ac:dyDescent="0.25">
      <c r="A23" s="31" t="s">
        <v>112</v>
      </c>
      <c r="B23" s="34">
        <v>126272.14314</v>
      </c>
      <c r="C23" s="34">
        <v>0</v>
      </c>
      <c r="D23" s="59">
        <f t="shared" si="0"/>
        <v>126272.14314</v>
      </c>
      <c r="E23" s="35">
        <f t="shared" si="1"/>
        <v>1.2698633575551952E-2</v>
      </c>
      <c r="F23" s="34"/>
    </row>
    <row r="24" spans="1:11" x14ac:dyDescent="0.25">
      <c r="A24" s="36" t="s">
        <v>224</v>
      </c>
      <c r="B24" s="37">
        <f>SUM(B6:B23)</f>
        <v>9918593.9069200009</v>
      </c>
      <c r="C24" s="65">
        <f>SUM(C6:C23)</f>
        <v>25164.402879999998</v>
      </c>
      <c r="D24" s="37">
        <f>SUM(D6:D23)</f>
        <v>9943758.309799999</v>
      </c>
      <c r="E24" s="38">
        <f t="shared" si="1"/>
        <v>1</v>
      </c>
    </row>
    <row r="25" spans="1:11" x14ac:dyDescent="0.25">
      <c r="A25" s="39" t="s">
        <v>114</v>
      </c>
      <c r="B25" s="40"/>
      <c r="C25" s="40"/>
      <c r="D25" s="40">
        <v>10650415.901349997</v>
      </c>
      <c r="E25" s="41">
        <f>+D25/$D$30</f>
        <v>0.27251998623229262</v>
      </c>
    </row>
    <row r="26" spans="1:11" x14ac:dyDescent="0.25">
      <c r="A26" s="39" t="s">
        <v>115</v>
      </c>
      <c r="B26" s="40"/>
      <c r="C26" s="40"/>
      <c r="D26" s="40">
        <v>16865845.55429</v>
      </c>
      <c r="E26" s="41">
        <f>+D26/$D$30</f>
        <v>0.43155873355785868</v>
      </c>
    </row>
    <row r="27" spans="1:11" x14ac:dyDescent="0.25">
      <c r="A27" s="39" t="s">
        <v>218</v>
      </c>
      <c r="C27" s="127"/>
      <c r="D27" s="127">
        <v>710316.17735820008</v>
      </c>
      <c r="E27" s="41">
        <f t="shared" ref="E27:E29" si="2">+D27/$D$30</f>
        <v>1.8175379878798414E-2</v>
      </c>
      <c r="F27"/>
      <c r="G27"/>
      <c r="H27"/>
      <c r="I27"/>
      <c r="J27"/>
      <c r="K27"/>
    </row>
    <row r="28" spans="1:11" x14ac:dyDescent="0.25">
      <c r="A28" s="39" t="s">
        <v>217</v>
      </c>
      <c r="C28" s="127"/>
      <c r="D28" s="127">
        <v>716726.06883</v>
      </c>
      <c r="E28" s="41">
        <f t="shared" si="2"/>
        <v>1.8339394463001084E-2</v>
      </c>
      <c r="F28"/>
      <c r="G28"/>
      <c r="H28"/>
      <c r="I28"/>
      <c r="J28"/>
      <c r="K28"/>
    </row>
    <row r="29" spans="1:11" x14ac:dyDescent="0.25">
      <c r="A29" s="39" t="s">
        <v>222</v>
      </c>
      <c r="C29" s="127"/>
      <c r="D29" s="127">
        <v>194166.66666666698</v>
      </c>
      <c r="E29" s="41">
        <f t="shared" si="2"/>
        <v>4.9682846019246125E-3</v>
      </c>
      <c r="F29"/>
      <c r="G29"/>
      <c r="H29"/>
      <c r="I29"/>
      <c r="J29"/>
      <c r="K29"/>
    </row>
    <row r="30" spans="1:11" ht="21" customHeight="1" x14ac:dyDescent="0.25">
      <c r="A30" s="42" t="s">
        <v>113</v>
      </c>
      <c r="B30" s="30"/>
      <c r="C30" s="30"/>
      <c r="D30" s="30">
        <f>SUM(D24:D29)</f>
        <v>39081228.678294867</v>
      </c>
      <c r="E30" s="43">
        <f>+D30/$D$30</f>
        <v>1</v>
      </c>
    </row>
    <row r="31" spans="1:11" x14ac:dyDescent="0.25">
      <c r="A31" s="63"/>
      <c r="B31" s="32"/>
      <c r="C31" s="32"/>
      <c r="D31" s="59"/>
      <c r="E31" s="34"/>
    </row>
    <row r="32" spans="1:11" x14ac:dyDescent="0.25">
      <c r="A32" s="137" t="s">
        <v>255</v>
      </c>
      <c r="B32" s="32"/>
      <c r="C32" s="32"/>
      <c r="D32" s="59"/>
      <c r="E32" s="34"/>
    </row>
    <row r="33" spans="1:11" s="45" customFormat="1" x14ac:dyDescent="0.25">
      <c r="A33" s="34" t="s">
        <v>295</v>
      </c>
      <c r="B33" s="44"/>
      <c r="C33" s="44"/>
      <c r="D33" s="44"/>
      <c r="E33" s="44"/>
      <c r="F33" s="62"/>
      <c r="G33" s="62"/>
      <c r="H33" s="62"/>
      <c r="I33" s="29"/>
      <c r="J33" s="62"/>
      <c r="K33" s="62"/>
    </row>
    <row r="34" spans="1:11" s="45" customFormat="1" x14ac:dyDescent="0.25">
      <c r="A34" s="34" t="s">
        <v>116</v>
      </c>
      <c r="B34" s="44"/>
      <c r="C34" s="44"/>
      <c r="D34" s="44"/>
      <c r="E34" s="44"/>
      <c r="F34" s="62"/>
      <c r="G34" s="62"/>
      <c r="H34" s="62"/>
      <c r="I34" s="29"/>
      <c r="J34" s="62"/>
      <c r="K34" s="62"/>
    </row>
    <row r="35" spans="1:11" s="45" customFormat="1" x14ac:dyDescent="0.25">
      <c r="A35" s="34" t="s">
        <v>100</v>
      </c>
      <c r="B35" s="44"/>
      <c r="C35" s="44"/>
      <c r="D35" s="44"/>
      <c r="E35" s="44"/>
      <c r="F35" s="62"/>
      <c r="G35" s="62"/>
      <c r="H35" s="62"/>
      <c r="I35" s="29"/>
      <c r="J35" s="62"/>
      <c r="K35" s="62"/>
    </row>
    <row r="36" spans="1:11" s="45" customFormat="1" x14ac:dyDescent="0.25">
      <c r="A36" s="34" t="s">
        <v>259</v>
      </c>
      <c r="B36" s="44"/>
      <c r="C36" s="44"/>
      <c r="D36" s="44"/>
      <c r="E36" s="44"/>
      <c r="F36" s="62"/>
      <c r="G36" s="62"/>
      <c r="H36" s="62"/>
      <c r="I36" s="29"/>
      <c r="J36" s="62"/>
      <c r="K36" s="62"/>
    </row>
    <row r="37" spans="1:11" s="45" customFormat="1" x14ac:dyDescent="0.25">
      <c r="A37" s="11"/>
      <c r="B37" s="4"/>
      <c r="C37" s="4"/>
      <c r="D37" s="4"/>
      <c r="E37" s="4"/>
      <c r="F37" s="62"/>
      <c r="G37" s="62"/>
      <c r="H37" s="62"/>
      <c r="I37" s="29"/>
      <c r="J37" s="62"/>
      <c r="K37" s="62"/>
    </row>
    <row r="38" spans="1:11" s="45" customFormat="1" x14ac:dyDescent="0.25">
      <c r="A38" s="12"/>
      <c r="B38" s="4"/>
      <c r="C38" s="4"/>
      <c r="D38" s="4"/>
      <c r="E38" s="4"/>
      <c r="F38" s="62"/>
      <c r="G38" s="62"/>
      <c r="H38" s="62"/>
      <c r="I38" s="29"/>
      <c r="J38" s="62"/>
      <c r="K38" s="62"/>
    </row>
    <row r="62" spans="9:18" x14ac:dyDescent="0.25">
      <c r="I62" s="29">
        <v>68048</v>
      </c>
      <c r="Q62">
        <v>36747</v>
      </c>
      <c r="R62" s="29">
        <f>+I62+Q62</f>
        <v>104795</v>
      </c>
    </row>
    <row r="72" spans="9:18" x14ac:dyDescent="0.25">
      <c r="I72" s="29">
        <v>149634.41099999999</v>
      </c>
      <c r="Q72">
        <v>149640</v>
      </c>
      <c r="R72" s="29">
        <f>+I72+Q72</f>
        <v>299274.41099999996</v>
      </c>
    </row>
    <row r="177" spans="9:9" x14ac:dyDescent="0.25">
      <c r="I177" s="29">
        <v>104795</v>
      </c>
    </row>
    <row r="187" spans="9:9" x14ac:dyDescent="0.25">
      <c r="I187" s="29">
        <v>299274.41099999996</v>
      </c>
    </row>
  </sheetData>
  <sheetProtection sheet="1" objects="1" scenarios="1" formatCells="0" formatColumns="0" formatRows="0" autoFilter="0" pivotTables="0"/>
  <autoFilter ref="Q6:S6">
    <sortState ref="Q7:S23">
      <sortCondition ref="S6"/>
    </sortState>
  </autoFilter>
  <mergeCells count="3">
    <mergeCell ref="A1:E1"/>
    <mergeCell ref="A2:E2"/>
    <mergeCell ref="A3:E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4"/>
  <sheetViews>
    <sheetView topLeftCell="A7" zoomScale="85" zoomScaleNormal="85" workbookViewId="0">
      <selection activeCell="F31" sqref="F31"/>
    </sheetView>
  </sheetViews>
  <sheetFormatPr baseColWidth="10" defaultColWidth="17.85546875" defaultRowHeight="15" x14ac:dyDescent="0.25"/>
  <cols>
    <col min="1" max="1" width="37.85546875" customWidth="1"/>
    <col min="2" max="2" width="16.140625" customWidth="1"/>
    <col min="3" max="3" width="17.28515625" customWidth="1"/>
    <col min="4" max="4" width="18.5703125" customWidth="1"/>
    <col min="5" max="5" width="15.28515625" customWidth="1"/>
    <col min="6" max="6" width="20" style="17" bestFit="1" customWidth="1"/>
    <col min="7" max="256" width="17.85546875" style="17"/>
    <col min="257" max="257" width="37.85546875" style="17" customWidth="1"/>
    <col min="258" max="258" width="16.140625" style="17" customWidth="1"/>
    <col min="259" max="259" width="17.28515625" style="17" customWidth="1"/>
    <col min="260" max="260" width="11.42578125" style="17" customWidth="1"/>
    <col min="261" max="261" width="15.28515625" style="17" customWidth="1"/>
    <col min="262" max="262" width="20" style="17" bestFit="1" customWidth="1"/>
    <col min="263" max="512" width="17.85546875" style="17"/>
    <col min="513" max="513" width="37.85546875" style="17" customWidth="1"/>
    <col min="514" max="514" width="16.140625" style="17" customWidth="1"/>
    <col min="515" max="515" width="17.28515625" style="17" customWidth="1"/>
    <col min="516" max="516" width="11.42578125" style="17" customWidth="1"/>
    <col min="517" max="517" width="15.28515625" style="17" customWidth="1"/>
    <col min="518" max="518" width="20" style="17" bestFit="1" customWidth="1"/>
    <col min="519" max="768" width="17.85546875" style="17"/>
    <col min="769" max="769" width="37.85546875" style="17" customWidth="1"/>
    <col min="770" max="770" width="16.140625" style="17" customWidth="1"/>
    <col min="771" max="771" width="17.28515625" style="17" customWidth="1"/>
    <col min="772" max="772" width="11.42578125" style="17" customWidth="1"/>
    <col min="773" max="773" width="15.28515625" style="17" customWidth="1"/>
    <col min="774" max="774" width="20" style="17" bestFit="1" customWidth="1"/>
    <col min="775" max="1024" width="17.85546875" style="17"/>
    <col min="1025" max="1025" width="37.85546875" style="17" customWidth="1"/>
    <col min="1026" max="1026" width="16.140625" style="17" customWidth="1"/>
    <col min="1027" max="1027" width="17.28515625" style="17" customWidth="1"/>
    <col min="1028" max="1028" width="11.42578125" style="17" customWidth="1"/>
    <col min="1029" max="1029" width="15.28515625" style="17" customWidth="1"/>
    <col min="1030" max="1030" width="20" style="17" bestFit="1" customWidth="1"/>
    <col min="1031" max="1280" width="17.85546875" style="17"/>
    <col min="1281" max="1281" width="37.85546875" style="17" customWidth="1"/>
    <col min="1282" max="1282" width="16.140625" style="17" customWidth="1"/>
    <col min="1283" max="1283" width="17.28515625" style="17" customWidth="1"/>
    <col min="1284" max="1284" width="11.42578125" style="17" customWidth="1"/>
    <col min="1285" max="1285" width="15.28515625" style="17" customWidth="1"/>
    <col min="1286" max="1286" width="20" style="17" bestFit="1" customWidth="1"/>
    <col min="1287" max="1536" width="17.85546875" style="17"/>
    <col min="1537" max="1537" width="37.85546875" style="17" customWidth="1"/>
    <col min="1538" max="1538" width="16.140625" style="17" customWidth="1"/>
    <col min="1539" max="1539" width="17.28515625" style="17" customWidth="1"/>
    <col min="1540" max="1540" width="11.42578125" style="17" customWidth="1"/>
    <col min="1541" max="1541" width="15.28515625" style="17" customWidth="1"/>
    <col min="1542" max="1542" width="20" style="17" bestFit="1" customWidth="1"/>
    <col min="1543" max="1792" width="17.85546875" style="17"/>
    <col min="1793" max="1793" width="37.85546875" style="17" customWidth="1"/>
    <col min="1794" max="1794" width="16.140625" style="17" customWidth="1"/>
    <col min="1795" max="1795" width="17.28515625" style="17" customWidth="1"/>
    <col min="1796" max="1796" width="11.42578125" style="17" customWidth="1"/>
    <col min="1797" max="1797" width="15.28515625" style="17" customWidth="1"/>
    <col min="1798" max="1798" width="20" style="17" bestFit="1" customWidth="1"/>
    <col min="1799" max="2048" width="17.85546875" style="17"/>
    <col min="2049" max="2049" width="37.85546875" style="17" customWidth="1"/>
    <col min="2050" max="2050" width="16.140625" style="17" customWidth="1"/>
    <col min="2051" max="2051" width="17.28515625" style="17" customWidth="1"/>
    <col min="2052" max="2052" width="11.42578125" style="17" customWidth="1"/>
    <col min="2053" max="2053" width="15.28515625" style="17" customWidth="1"/>
    <col min="2054" max="2054" width="20" style="17" bestFit="1" customWidth="1"/>
    <col min="2055" max="2304" width="17.85546875" style="17"/>
    <col min="2305" max="2305" width="37.85546875" style="17" customWidth="1"/>
    <col min="2306" max="2306" width="16.140625" style="17" customWidth="1"/>
    <col min="2307" max="2307" width="17.28515625" style="17" customWidth="1"/>
    <col min="2308" max="2308" width="11.42578125" style="17" customWidth="1"/>
    <col min="2309" max="2309" width="15.28515625" style="17" customWidth="1"/>
    <col min="2310" max="2310" width="20" style="17" bestFit="1" customWidth="1"/>
    <col min="2311" max="2560" width="17.85546875" style="17"/>
    <col min="2561" max="2561" width="37.85546875" style="17" customWidth="1"/>
    <col min="2562" max="2562" width="16.140625" style="17" customWidth="1"/>
    <col min="2563" max="2563" width="17.28515625" style="17" customWidth="1"/>
    <col min="2564" max="2564" width="11.42578125" style="17" customWidth="1"/>
    <col min="2565" max="2565" width="15.28515625" style="17" customWidth="1"/>
    <col min="2566" max="2566" width="20" style="17" bestFit="1" customWidth="1"/>
    <col min="2567" max="2816" width="17.85546875" style="17"/>
    <col min="2817" max="2817" width="37.85546875" style="17" customWidth="1"/>
    <col min="2818" max="2818" width="16.140625" style="17" customWidth="1"/>
    <col min="2819" max="2819" width="17.28515625" style="17" customWidth="1"/>
    <col min="2820" max="2820" width="11.42578125" style="17" customWidth="1"/>
    <col min="2821" max="2821" width="15.28515625" style="17" customWidth="1"/>
    <col min="2822" max="2822" width="20" style="17" bestFit="1" customWidth="1"/>
    <col min="2823" max="3072" width="17.85546875" style="17"/>
    <col min="3073" max="3073" width="37.85546875" style="17" customWidth="1"/>
    <col min="3074" max="3074" width="16.140625" style="17" customWidth="1"/>
    <col min="3075" max="3075" width="17.28515625" style="17" customWidth="1"/>
    <col min="3076" max="3076" width="11.42578125" style="17" customWidth="1"/>
    <col min="3077" max="3077" width="15.28515625" style="17" customWidth="1"/>
    <col min="3078" max="3078" width="20" style="17" bestFit="1" customWidth="1"/>
    <col min="3079" max="3328" width="17.85546875" style="17"/>
    <col min="3329" max="3329" width="37.85546875" style="17" customWidth="1"/>
    <col min="3330" max="3330" width="16.140625" style="17" customWidth="1"/>
    <col min="3331" max="3331" width="17.28515625" style="17" customWidth="1"/>
    <col min="3332" max="3332" width="11.42578125" style="17" customWidth="1"/>
    <col min="3333" max="3333" width="15.28515625" style="17" customWidth="1"/>
    <col min="3334" max="3334" width="20" style="17" bestFit="1" customWidth="1"/>
    <col min="3335" max="3584" width="17.85546875" style="17"/>
    <col min="3585" max="3585" width="37.85546875" style="17" customWidth="1"/>
    <col min="3586" max="3586" width="16.140625" style="17" customWidth="1"/>
    <col min="3587" max="3587" width="17.28515625" style="17" customWidth="1"/>
    <col min="3588" max="3588" width="11.42578125" style="17" customWidth="1"/>
    <col min="3589" max="3589" width="15.28515625" style="17" customWidth="1"/>
    <col min="3590" max="3590" width="20" style="17" bestFit="1" customWidth="1"/>
    <col min="3591" max="3840" width="17.85546875" style="17"/>
    <col min="3841" max="3841" width="37.85546875" style="17" customWidth="1"/>
    <col min="3842" max="3842" width="16.140625" style="17" customWidth="1"/>
    <col min="3843" max="3843" width="17.28515625" style="17" customWidth="1"/>
    <col min="3844" max="3844" width="11.42578125" style="17" customWidth="1"/>
    <col min="3845" max="3845" width="15.28515625" style="17" customWidth="1"/>
    <col min="3846" max="3846" width="20" style="17" bestFit="1" customWidth="1"/>
    <col min="3847" max="4096" width="17.85546875" style="17"/>
    <col min="4097" max="4097" width="37.85546875" style="17" customWidth="1"/>
    <col min="4098" max="4098" width="16.140625" style="17" customWidth="1"/>
    <col min="4099" max="4099" width="17.28515625" style="17" customWidth="1"/>
    <col min="4100" max="4100" width="11.42578125" style="17" customWidth="1"/>
    <col min="4101" max="4101" width="15.28515625" style="17" customWidth="1"/>
    <col min="4102" max="4102" width="20" style="17" bestFit="1" customWidth="1"/>
    <col min="4103" max="4352" width="17.85546875" style="17"/>
    <col min="4353" max="4353" width="37.85546875" style="17" customWidth="1"/>
    <col min="4354" max="4354" width="16.140625" style="17" customWidth="1"/>
    <col min="4355" max="4355" width="17.28515625" style="17" customWidth="1"/>
    <col min="4356" max="4356" width="11.42578125" style="17" customWidth="1"/>
    <col min="4357" max="4357" width="15.28515625" style="17" customWidth="1"/>
    <col min="4358" max="4358" width="20" style="17" bestFit="1" customWidth="1"/>
    <col min="4359" max="4608" width="17.85546875" style="17"/>
    <col min="4609" max="4609" width="37.85546875" style="17" customWidth="1"/>
    <col min="4610" max="4610" width="16.140625" style="17" customWidth="1"/>
    <col min="4611" max="4611" width="17.28515625" style="17" customWidth="1"/>
    <col min="4612" max="4612" width="11.42578125" style="17" customWidth="1"/>
    <col min="4613" max="4613" width="15.28515625" style="17" customWidth="1"/>
    <col min="4614" max="4614" width="20" style="17" bestFit="1" customWidth="1"/>
    <col min="4615" max="4864" width="17.85546875" style="17"/>
    <col min="4865" max="4865" width="37.85546875" style="17" customWidth="1"/>
    <col min="4866" max="4866" width="16.140625" style="17" customWidth="1"/>
    <col min="4867" max="4867" width="17.28515625" style="17" customWidth="1"/>
    <col min="4868" max="4868" width="11.42578125" style="17" customWidth="1"/>
    <col min="4869" max="4869" width="15.28515625" style="17" customWidth="1"/>
    <col min="4870" max="4870" width="20" style="17" bestFit="1" customWidth="1"/>
    <col min="4871" max="5120" width="17.85546875" style="17"/>
    <col min="5121" max="5121" width="37.85546875" style="17" customWidth="1"/>
    <col min="5122" max="5122" width="16.140625" style="17" customWidth="1"/>
    <col min="5123" max="5123" width="17.28515625" style="17" customWidth="1"/>
    <col min="5124" max="5124" width="11.42578125" style="17" customWidth="1"/>
    <col min="5125" max="5125" width="15.28515625" style="17" customWidth="1"/>
    <col min="5126" max="5126" width="20" style="17" bestFit="1" customWidth="1"/>
    <col min="5127" max="5376" width="17.85546875" style="17"/>
    <col min="5377" max="5377" width="37.85546875" style="17" customWidth="1"/>
    <col min="5378" max="5378" width="16.140625" style="17" customWidth="1"/>
    <col min="5379" max="5379" width="17.28515625" style="17" customWidth="1"/>
    <col min="5380" max="5380" width="11.42578125" style="17" customWidth="1"/>
    <col min="5381" max="5381" width="15.28515625" style="17" customWidth="1"/>
    <col min="5382" max="5382" width="20" style="17" bestFit="1" customWidth="1"/>
    <col min="5383" max="5632" width="17.85546875" style="17"/>
    <col min="5633" max="5633" width="37.85546875" style="17" customWidth="1"/>
    <col min="5634" max="5634" width="16.140625" style="17" customWidth="1"/>
    <col min="5635" max="5635" width="17.28515625" style="17" customWidth="1"/>
    <col min="5636" max="5636" width="11.42578125" style="17" customWidth="1"/>
    <col min="5637" max="5637" width="15.28515625" style="17" customWidth="1"/>
    <col min="5638" max="5638" width="20" style="17" bestFit="1" customWidth="1"/>
    <col min="5639" max="5888" width="17.85546875" style="17"/>
    <col min="5889" max="5889" width="37.85546875" style="17" customWidth="1"/>
    <col min="5890" max="5890" width="16.140625" style="17" customWidth="1"/>
    <col min="5891" max="5891" width="17.28515625" style="17" customWidth="1"/>
    <col min="5892" max="5892" width="11.42578125" style="17" customWidth="1"/>
    <col min="5893" max="5893" width="15.28515625" style="17" customWidth="1"/>
    <col min="5894" max="5894" width="20" style="17" bestFit="1" customWidth="1"/>
    <col min="5895" max="6144" width="17.85546875" style="17"/>
    <col min="6145" max="6145" width="37.85546875" style="17" customWidth="1"/>
    <col min="6146" max="6146" width="16.140625" style="17" customWidth="1"/>
    <col min="6147" max="6147" width="17.28515625" style="17" customWidth="1"/>
    <col min="6148" max="6148" width="11.42578125" style="17" customWidth="1"/>
    <col min="6149" max="6149" width="15.28515625" style="17" customWidth="1"/>
    <col min="6150" max="6150" width="20" style="17" bestFit="1" customWidth="1"/>
    <col min="6151" max="6400" width="17.85546875" style="17"/>
    <col min="6401" max="6401" width="37.85546875" style="17" customWidth="1"/>
    <col min="6402" max="6402" width="16.140625" style="17" customWidth="1"/>
    <col min="6403" max="6403" width="17.28515625" style="17" customWidth="1"/>
    <col min="6404" max="6404" width="11.42578125" style="17" customWidth="1"/>
    <col min="6405" max="6405" width="15.28515625" style="17" customWidth="1"/>
    <col min="6406" max="6406" width="20" style="17" bestFit="1" customWidth="1"/>
    <col min="6407" max="6656" width="17.85546875" style="17"/>
    <col min="6657" max="6657" width="37.85546875" style="17" customWidth="1"/>
    <col min="6658" max="6658" width="16.140625" style="17" customWidth="1"/>
    <col min="6659" max="6659" width="17.28515625" style="17" customWidth="1"/>
    <col min="6660" max="6660" width="11.42578125" style="17" customWidth="1"/>
    <col min="6661" max="6661" width="15.28515625" style="17" customWidth="1"/>
    <col min="6662" max="6662" width="20" style="17" bestFit="1" customWidth="1"/>
    <col min="6663" max="6912" width="17.85546875" style="17"/>
    <col min="6913" max="6913" width="37.85546875" style="17" customWidth="1"/>
    <col min="6914" max="6914" width="16.140625" style="17" customWidth="1"/>
    <col min="6915" max="6915" width="17.28515625" style="17" customWidth="1"/>
    <col min="6916" max="6916" width="11.42578125" style="17" customWidth="1"/>
    <col min="6917" max="6917" width="15.28515625" style="17" customWidth="1"/>
    <col min="6918" max="6918" width="20" style="17" bestFit="1" customWidth="1"/>
    <col min="6919" max="7168" width="17.85546875" style="17"/>
    <col min="7169" max="7169" width="37.85546875" style="17" customWidth="1"/>
    <col min="7170" max="7170" width="16.140625" style="17" customWidth="1"/>
    <col min="7171" max="7171" width="17.28515625" style="17" customWidth="1"/>
    <col min="7172" max="7172" width="11.42578125" style="17" customWidth="1"/>
    <col min="7173" max="7173" width="15.28515625" style="17" customWidth="1"/>
    <col min="7174" max="7174" width="20" style="17" bestFit="1" customWidth="1"/>
    <col min="7175" max="7424" width="17.85546875" style="17"/>
    <col min="7425" max="7425" width="37.85546875" style="17" customWidth="1"/>
    <col min="7426" max="7426" width="16.140625" style="17" customWidth="1"/>
    <col min="7427" max="7427" width="17.28515625" style="17" customWidth="1"/>
    <col min="7428" max="7428" width="11.42578125" style="17" customWidth="1"/>
    <col min="7429" max="7429" width="15.28515625" style="17" customWidth="1"/>
    <col min="7430" max="7430" width="20" style="17" bestFit="1" customWidth="1"/>
    <col min="7431" max="7680" width="17.85546875" style="17"/>
    <col min="7681" max="7681" width="37.85546875" style="17" customWidth="1"/>
    <col min="7682" max="7682" width="16.140625" style="17" customWidth="1"/>
    <col min="7683" max="7683" width="17.28515625" style="17" customWidth="1"/>
    <col min="7684" max="7684" width="11.42578125" style="17" customWidth="1"/>
    <col min="7685" max="7685" width="15.28515625" style="17" customWidth="1"/>
    <col min="7686" max="7686" width="20" style="17" bestFit="1" customWidth="1"/>
    <col min="7687" max="7936" width="17.85546875" style="17"/>
    <col min="7937" max="7937" width="37.85546875" style="17" customWidth="1"/>
    <col min="7938" max="7938" width="16.140625" style="17" customWidth="1"/>
    <col min="7939" max="7939" width="17.28515625" style="17" customWidth="1"/>
    <col min="7940" max="7940" width="11.42578125" style="17" customWidth="1"/>
    <col min="7941" max="7941" width="15.28515625" style="17" customWidth="1"/>
    <col min="7942" max="7942" width="20" style="17" bestFit="1" customWidth="1"/>
    <col min="7943" max="8192" width="17.85546875" style="17"/>
    <col min="8193" max="8193" width="37.85546875" style="17" customWidth="1"/>
    <col min="8194" max="8194" width="16.140625" style="17" customWidth="1"/>
    <col min="8195" max="8195" width="17.28515625" style="17" customWidth="1"/>
    <col min="8196" max="8196" width="11.42578125" style="17" customWidth="1"/>
    <col min="8197" max="8197" width="15.28515625" style="17" customWidth="1"/>
    <col min="8198" max="8198" width="20" style="17" bestFit="1" customWidth="1"/>
    <col min="8199" max="8448" width="17.85546875" style="17"/>
    <col min="8449" max="8449" width="37.85546875" style="17" customWidth="1"/>
    <col min="8450" max="8450" width="16.140625" style="17" customWidth="1"/>
    <col min="8451" max="8451" width="17.28515625" style="17" customWidth="1"/>
    <col min="8452" max="8452" width="11.42578125" style="17" customWidth="1"/>
    <col min="8453" max="8453" width="15.28515625" style="17" customWidth="1"/>
    <col min="8454" max="8454" width="20" style="17" bestFit="1" customWidth="1"/>
    <col min="8455" max="8704" width="17.85546875" style="17"/>
    <col min="8705" max="8705" width="37.85546875" style="17" customWidth="1"/>
    <col min="8706" max="8706" width="16.140625" style="17" customWidth="1"/>
    <col min="8707" max="8707" width="17.28515625" style="17" customWidth="1"/>
    <col min="8708" max="8708" width="11.42578125" style="17" customWidth="1"/>
    <col min="8709" max="8709" width="15.28515625" style="17" customWidth="1"/>
    <col min="8710" max="8710" width="20" style="17" bestFit="1" customWidth="1"/>
    <col min="8711" max="8960" width="17.85546875" style="17"/>
    <col min="8961" max="8961" width="37.85546875" style="17" customWidth="1"/>
    <col min="8962" max="8962" width="16.140625" style="17" customWidth="1"/>
    <col min="8963" max="8963" width="17.28515625" style="17" customWidth="1"/>
    <col min="8964" max="8964" width="11.42578125" style="17" customWidth="1"/>
    <col min="8965" max="8965" width="15.28515625" style="17" customWidth="1"/>
    <col min="8966" max="8966" width="20" style="17" bestFit="1" customWidth="1"/>
    <col min="8967" max="9216" width="17.85546875" style="17"/>
    <col min="9217" max="9217" width="37.85546875" style="17" customWidth="1"/>
    <col min="9218" max="9218" width="16.140625" style="17" customWidth="1"/>
    <col min="9219" max="9219" width="17.28515625" style="17" customWidth="1"/>
    <col min="9220" max="9220" width="11.42578125" style="17" customWidth="1"/>
    <col min="9221" max="9221" width="15.28515625" style="17" customWidth="1"/>
    <col min="9222" max="9222" width="20" style="17" bestFit="1" customWidth="1"/>
    <col min="9223" max="9472" width="17.85546875" style="17"/>
    <col min="9473" max="9473" width="37.85546875" style="17" customWidth="1"/>
    <col min="9474" max="9474" width="16.140625" style="17" customWidth="1"/>
    <col min="9475" max="9475" width="17.28515625" style="17" customWidth="1"/>
    <col min="9476" max="9476" width="11.42578125" style="17" customWidth="1"/>
    <col min="9477" max="9477" width="15.28515625" style="17" customWidth="1"/>
    <col min="9478" max="9478" width="20" style="17" bestFit="1" customWidth="1"/>
    <col min="9479" max="9728" width="17.85546875" style="17"/>
    <col min="9729" max="9729" width="37.85546875" style="17" customWidth="1"/>
    <col min="9730" max="9730" width="16.140625" style="17" customWidth="1"/>
    <col min="9731" max="9731" width="17.28515625" style="17" customWidth="1"/>
    <col min="9732" max="9732" width="11.42578125" style="17" customWidth="1"/>
    <col min="9733" max="9733" width="15.28515625" style="17" customWidth="1"/>
    <col min="9734" max="9734" width="20" style="17" bestFit="1" customWidth="1"/>
    <col min="9735" max="9984" width="17.85546875" style="17"/>
    <col min="9985" max="9985" width="37.85546875" style="17" customWidth="1"/>
    <col min="9986" max="9986" width="16.140625" style="17" customWidth="1"/>
    <col min="9987" max="9987" width="17.28515625" style="17" customWidth="1"/>
    <col min="9988" max="9988" width="11.42578125" style="17" customWidth="1"/>
    <col min="9989" max="9989" width="15.28515625" style="17" customWidth="1"/>
    <col min="9990" max="9990" width="20" style="17" bestFit="1" customWidth="1"/>
    <col min="9991" max="10240" width="17.85546875" style="17"/>
    <col min="10241" max="10241" width="37.85546875" style="17" customWidth="1"/>
    <col min="10242" max="10242" width="16.140625" style="17" customWidth="1"/>
    <col min="10243" max="10243" width="17.28515625" style="17" customWidth="1"/>
    <col min="10244" max="10244" width="11.42578125" style="17" customWidth="1"/>
    <col min="10245" max="10245" width="15.28515625" style="17" customWidth="1"/>
    <col min="10246" max="10246" width="20" style="17" bestFit="1" customWidth="1"/>
    <col min="10247" max="10496" width="17.85546875" style="17"/>
    <col min="10497" max="10497" width="37.85546875" style="17" customWidth="1"/>
    <col min="10498" max="10498" width="16.140625" style="17" customWidth="1"/>
    <col min="10499" max="10499" width="17.28515625" style="17" customWidth="1"/>
    <col min="10500" max="10500" width="11.42578125" style="17" customWidth="1"/>
    <col min="10501" max="10501" width="15.28515625" style="17" customWidth="1"/>
    <col min="10502" max="10502" width="20" style="17" bestFit="1" customWidth="1"/>
    <col min="10503" max="10752" width="17.85546875" style="17"/>
    <col min="10753" max="10753" width="37.85546875" style="17" customWidth="1"/>
    <col min="10754" max="10754" width="16.140625" style="17" customWidth="1"/>
    <col min="10755" max="10755" width="17.28515625" style="17" customWidth="1"/>
    <col min="10756" max="10756" width="11.42578125" style="17" customWidth="1"/>
    <col min="10757" max="10757" width="15.28515625" style="17" customWidth="1"/>
    <col min="10758" max="10758" width="20" style="17" bestFit="1" customWidth="1"/>
    <col min="10759" max="11008" width="17.85546875" style="17"/>
    <col min="11009" max="11009" width="37.85546875" style="17" customWidth="1"/>
    <col min="11010" max="11010" width="16.140625" style="17" customWidth="1"/>
    <col min="11011" max="11011" width="17.28515625" style="17" customWidth="1"/>
    <col min="11012" max="11012" width="11.42578125" style="17" customWidth="1"/>
    <col min="11013" max="11013" width="15.28515625" style="17" customWidth="1"/>
    <col min="11014" max="11014" width="20" style="17" bestFit="1" customWidth="1"/>
    <col min="11015" max="11264" width="17.85546875" style="17"/>
    <col min="11265" max="11265" width="37.85546875" style="17" customWidth="1"/>
    <col min="11266" max="11266" width="16.140625" style="17" customWidth="1"/>
    <col min="11267" max="11267" width="17.28515625" style="17" customWidth="1"/>
    <col min="11268" max="11268" width="11.42578125" style="17" customWidth="1"/>
    <col min="11269" max="11269" width="15.28515625" style="17" customWidth="1"/>
    <col min="11270" max="11270" width="20" style="17" bestFit="1" customWidth="1"/>
    <col min="11271" max="11520" width="17.85546875" style="17"/>
    <col min="11521" max="11521" width="37.85546875" style="17" customWidth="1"/>
    <col min="11522" max="11522" width="16.140625" style="17" customWidth="1"/>
    <col min="11523" max="11523" width="17.28515625" style="17" customWidth="1"/>
    <col min="11524" max="11524" width="11.42578125" style="17" customWidth="1"/>
    <col min="11525" max="11525" width="15.28515625" style="17" customWidth="1"/>
    <col min="11526" max="11526" width="20" style="17" bestFit="1" customWidth="1"/>
    <col min="11527" max="11776" width="17.85546875" style="17"/>
    <col min="11777" max="11777" width="37.85546875" style="17" customWidth="1"/>
    <col min="11778" max="11778" width="16.140625" style="17" customWidth="1"/>
    <col min="11779" max="11779" width="17.28515625" style="17" customWidth="1"/>
    <col min="11780" max="11780" width="11.42578125" style="17" customWidth="1"/>
    <col min="11781" max="11781" width="15.28515625" style="17" customWidth="1"/>
    <col min="11782" max="11782" width="20" style="17" bestFit="1" customWidth="1"/>
    <col min="11783" max="12032" width="17.85546875" style="17"/>
    <col min="12033" max="12033" width="37.85546875" style="17" customWidth="1"/>
    <col min="12034" max="12034" width="16.140625" style="17" customWidth="1"/>
    <col min="12035" max="12035" width="17.28515625" style="17" customWidth="1"/>
    <col min="12036" max="12036" width="11.42578125" style="17" customWidth="1"/>
    <col min="12037" max="12037" width="15.28515625" style="17" customWidth="1"/>
    <col min="12038" max="12038" width="20" style="17" bestFit="1" customWidth="1"/>
    <col min="12039" max="12288" width="17.85546875" style="17"/>
    <col min="12289" max="12289" width="37.85546875" style="17" customWidth="1"/>
    <col min="12290" max="12290" width="16.140625" style="17" customWidth="1"/>
    <col min="12291" max="12291" width="17.28515625" style="17" customWidth="1"/>
    <col min="12292" max="12292" width="11.42578125" style="17" customWidth="1"/>
    <col min="12293" max="12293" width="15.28515625" style="17" customWidth="1"/>
    <col min="12294" max="12294" width="20" style="17" bestFit="1" customWidth="1"/>
    <col min="12295" max="12544" width="17.85546875" style="17"/>
    <col min="12545" max="12545" width="37.85546875" style="17" customWidth="1"/>
    <col min="12546" max="12546" width="16.140625" style="17" customWidth="1"/>
    <col min="12547" max="12547" width="17.28515625" style="17" customWidth="1"/>
    <col min="12548" max="12548" width="11.42578125" style="17" customWidth="1"/>
    <col min="12549" max="12549" width="15.28515625" style="17" customWidth="1"/>
    <col min="12550" max="12550" width="20" style="17" bestFit="1" customWidth="1"/>
    <col min="12551" max="12800" width="17.85546875" style="17"/>
    <col min="12801" max="12801" width="37.85546875" style="17" customWidth="1"/>
    <col min="12802" max="12802" width="16.140625" style="17" customWidth="1"/>
    <col min="12803" max="12803" width="17.28515625" style="17" customWidth="1"/>
    <col min="12804" max="12804" width="11.42578125" style="17" customWidth="1"/>
    <col min="12805" max="12805" width="15.28515625" style="17" customWidth="1"/>
    <col min="12806" max="12806" width="20" style="17" bestFit="1" customWidth="1"/>
    <col min="12807" max="13056" width="17.85546875" style="17"/>
    <col min="13057" max="13057" width="37.85546875" style="17" customWidth="1"/>
    <col min="13058" max="13058" width="16.140625" style="17" customWidth="1"/>
    <col min="13059" max="13059" width="17.28515625" style="17" customWidth="1"/>
    <col min="13060" max="13060" width="11.42578125" style="17" customWidth="1"/>
    <col min="13061" max="13061" width="15.28515625" style="17" customWidth="1"/>
    <col min="13062" max="13062" width="20" style="17" bestFit="1" customWidth="1"/>
    <col min="13063" max="13312" width="17.85546875" style="17"/>
    <col min="13313" max="13313" width="37.85546875" style="17" customWidth="1"/>
    <col min="13314" max="13314" width="16.140625" style="17" customWidth="1"/>
    <col min="13315" max="13315" width="17.28515625" style="17" customWidth="1"/>
    <col min="13316" max="13316" width="11.42578125" style="17" customWidth="1"/>
    <col min="13317" max="13317" width="15.28515625" style="17" customWidth="1"/>
    <col min="13318" max="13318" width="20" style="17" bestFit="1" customWidth="1"/>
    <col min="13319" max="13568" width="17.85546875" style="17"/>
    <col min="13569" max="13569" width="37.85546875" style="17" customWidth="1"/>
    <col min="13570" max="13570" width="16.140625" style="17" customWidth="1"/>
    <col min="13571" max="13571" width="17.28515625" style="17" customWidth="1"/>
    <col min="13572" max="13572" width="11.42578125" style="17" customWidth="1"/>
    <col min="13573" max="13573" width="15.28515625" style="17" customWidth="1"/>
    <col min="13574" max="13574" width="20" style="17" bestFit="1" customWidth="1"/>
    <col min="13575" max="13824" width="17.85546875" style="17"/>
    <col min="13825" max="13825" width="37.85546875" style="17" customWidth="1"/>
    <col min="13826" max="13826" width="16.140625" style="17" customWidth="1"/>
    <col min="13827" max="13827" width="17.28515625" style="17" customWidth="1"/>
    <col min="13828" max="13828" width="11.42578125" style="17" customWidth="1"/>
    <col min="13829" max="13829" width="15.28515625" style="17" customWidth="1"/>
    <col min="13830" max="13830" width="20" style="17" bestFit="1" customWidth="1"/>
    <col min="13831" max="14080" width="17.85546875" style="17"/>
    <col min="14081" max="14081" width="37.85546875" style="17" customWidth="1"/>
    <col min="14082" max="14082" width="16.140625" style="17" customWidth="1"/>
    <col min="14083" max="14083" width="17.28515625" style="17" customWidth="1"/>
    <col min="14084" max="14084" width="11.42578125" style="17" customWidth="1"/>
    <col min="14085" max="14085" width="15.28515625" style="17" customWidth="1"/>
    <col min="14086" max="14086" width="20" style="17" bestFit="1" customWidth="1"/>
    <col min="14087" max="14336" width="17.85546875" style="17"/>
    <col min="14337" max="14337" width="37.85546875" style="17" customWidth="1"/>
    <col min="14338" max="14338" width="16.140625" style="17" customWidth="1"/>
    <col min="14339" max="14339" width="17.28515625" style="17" customWidth="1"/>
    <col min="14340" max="14340" width="11.42578125" style="17" customWidth="1"/>
    <col min="14341" max="14341" width="15.28515625" style="17" customWidth="1"/>
    <col min="14342" max="14342" width="20" style="17" bestFit="1" customWidth="1"/>
    <col min="14343" max="14592" width="17.85546875" style="17"/>
    <col min="14593" max="14593" width="37.85546875" style="17" customWidth="1"/>
    <col min="14594" max="14594" width="16.140625" style="17" customWidth="1"/>
    <col min="14595" max="14595" width="17.28515625" style="17" customWidth="1"/>
    <col min="14596" max="14596" width="11.42578125" style="17" customWidth="1"/>
    <col min="14597" max="14597" width="15.28515625" style="17" customWidth="1"/>
    <col min="14598" max="14598" width="20" style="17" bestFit="1" customWidth="1"/>
    <col min="14599" max="14848" width="17.85546875" style="17"/>
    <col min="14849" max="14849" width="37.85546875" style="17" customWidth="1"/>
    <col min="14850" max="14850" width="16.140625" style="17" customWidth="1"/>
    <col min="14851" max="14851" width="17.28515625" style="17" customWidth="1"/>
    <col min="14852" max="14852" width="11.42578125" style="17" customWidth="1"/>
    <col min="14853" max="14853" width="15.28515625" style="17" customWidth="1"/>
    <col min="14854" max="14854" width="20" style="17" bestFit="1" customWidth="1"/>
    <col min="14855" max="15104" width="17.85546875" style="17"/>
    <col min="15105" max="15105" width="37.85546875" style="17" customWidth="1"/>
    <col min="15106" max="15106" width="16.140625" style="17" customWidth="1"/>
    <col min="15107" max="15107" width="17.28515625" style="17" customWidth="1"/>
    <col min="15108" max="15108" width="11.42578125" style="17" customWidth="1"/>
    <col min="15109" max="15109" width="15.28515625" style="17" customWidth="1"/>
    <col min="15110" max="15110" width="20" style="17" bestFit="1" customWidth="1"/>
    <col min="15111" max="15360" width="17.85546875" style="17"/>
    <col min="15361" max="15361" width="37.85546875" style="17" customWidth="1"/>
    <col min="15362" max="15362" width="16.140625" style="17" customWidth="1"/>
    <col min="15363" max="15363" width="17.28515625" style="17" customWidth="1"/>
    <col min="15364" max="15364" width="11.42578125" style="17" customWidth="1"/>
    <col min="15365" max="15365" width="15.28515625" style="17" customWidth="1"/>
    <col min="15366" max="15366" width="20" style="17" bestFit="1" customWidth="1"/>
    <col min="15367" max="15616" width="17.85546875" style="17"/>
    <col min="15617" max="15617" width="37.85546875" style="17" customWidth="1"/>
    <col min="15618" max="15618" width="16.140625" style="17" customWidth="1"/>
    <col min="15619" max="15619" width="17.28515625" style="17" customWidth="1"/>
    <col min="15620" max="15620" width="11.42578125" style="17" customWidth="1"/>
    <col min="15621" max="15621" width="15.28515625" style="17" customWidth="1"/>
    <col min="15622" max="15622" width="20" style="17" bestFit="1" customWidth="1"/>
    <col min="15623" max="15872" width="17.85546875" style="17"/>
    <col min="15873" max="15873" width="37.85546875" style="17" customWidth="1"/>
    <col min="15874" max="15874" width="16.140625" style="17" customWidth="1"/>
    <col min="15875" max="15875" width="17.28515625" style="17" customWidth="1"/>
    <col min="15876" max="15876" width="11.42578125" style="17" customWidth="1"/>
    <col min="15877" max="15877" width="15.28515625" style="17" customWidth="1"/>
    <col min="15878" max="15878" width="20" style="17" bestFit="1" customWidth="1"/>
    <col min="15879" max="16128" width="17.85546875" style="17"/>
    <col min="16129" max="16129" width="37.85546875" style="17" customWidth="1"/>
    <col min="16130" max="16130" width="16.140625" style="17" customWidth="1"/>
    <col min="16131" max="16131" width="17.28515625" style="17" customWidth="1"/>
    <col min="16132" max="16132" width="11.42578125" style="17" customWidth="1"/>
    <col min="16133" max="16133" width="15.28515625" style="17" customWidth="1"/>
    <col min="16134" max="16134" width="20" style="17" bestFit="1" customWidth="1"/>
    <col min="16135" max="16384" width="17.85546875" style="17"/>
  </cols>
  <sheetData>
    <row r="1" spans="1:6" ht="15.75" customHeight="1" x14ac:dyDescent="0.25">
      <c r="A1" s="150" t="s">
        <v>225</v>
      </c>
      <c r="B1" s="150"/>
      <c r="C1" s="150"/>
      <c r="D1" s="17"/>
      <c r="E1" s="17"/>
    </row>
    <row r="2" spans="1:6" ht="15.75" customHeight="1" x14ac:dyDescent="0.25">
      <c r="A2" s="150" t="s">
        <v>227</v>
      </c>
      <c r="B2" s="150"/>
      <c r="C2" s="150"/>
      <c r="D2" s="17"/>
      <c r="E2" s="17"/>
    </row>
    <row r="3" spans="1:6" ht="15.75" customHeight="1" x14ac:dyDescent="0.25">
      <c r="A3" s="150" t="s">
        <v>226</v>
      </c>
      <c r="B3" s="150"/>
      <c r="C3" s="150"/>
      <c r="D3" s="17"/>
      <c r="E3" s="17"/>
    </row>
    <row r="4" spans="1:6" ht="15.75" customHeight="1" x14ac:dyDescent="0.25">
      <c r="A4" s="1"/>
      <c r="B4" s="1"/>
      <c r="C4" s="1"/>
      <c r="D4" s="17"/>
      <c r="E4" s="17"/>
    </row>
    <row r="5" spans="1:6" ht="37.5" customHeight="1" x14ac:dyDescent="0.25">
      <c r="A5" s="30" t="s">
        <v>88</v>
      </c>
      <c r="B5" s="30" t="s">
        <v>4</v>
      </c>
      <c r="C5" s="30" t="s">
        <v>182</v>
      </c>
      <c r="D5" s="59"/>
      <c r="E5" s="17"/>
    </row>
    <row r="6" spans="1:6" ht="15.75" customHeight="1" x14ac:dyDescent="0.25">
      <c r="A6" s="1" t="s">
        <v>118</v>
      </c>
      <c r="B6" s="28">
        <v>37400744.204354852</v>
      </c>
      <c r="C6" s="3">
        <f>+B6/$B$18</f>
        <v>0.95700021389340595</v>
      </c>
      <c r="D6" s="59"/>
      <c r="E6" s="59"/>
      <c r="F6" s="18"/>
    </row>
    <row r="7" spans="1:6" ht="15.75" customHeight="1" x14ac:dyDescent="0.25">
      <c r="A7" s="1" t="s">
        <v>119</v>
      </c>
      <c r="B7" s="64"/>
      <c r="C7" s="3">
        <f t="shared" ref="C7:C17" si="0">+B7/$B$18</f>
        <v>0</v>
      </c>
      <c r="D7" s="59"/>
      <c r="E7" s="17"/>
    </row>
    <row r="8" spans="1:6" ht="15.75" customHeight="1" x14ac:dyDescent="0.25">
      <c r="A8" s="1" t="s">
        <v>120</v>
      </c>
      <c r="B8" s="64">
        <v>205574.75930999999</v>
      </c>
      <c r="C8" s="3">
        <f t="shared" si="0"/>
        <v>5.2601918174625005E-3</v>
      </c>
      <c r="D8" s="59"/>
      <c r="E8" s="17"/>
    </row>
    <row r="9" spans="1:6" ht="15.75" customHeight="1" x14ac:dyDescent="0.25">
      <c r="A9" s="1" t="s">
        <v>121</v>
      </c>
      <c r="B9" s="64">
        <v>31266.969300000001</v>
      </c>
      <c r="C9" s="3">
        <f t="shared" si="0"/>
        <v>8.0005082637939738E-4</v>
      </c>
      <c r="D9" s="59"/>
      <c r="E9" s="17"/>
    </row>
    <row r="10" spans="1:6" ht="15.75" customHeight="1" x14ac:dyDescent="0.25">
      <c r="A10" s="1" t="s">
        <v>122</v>
      </c>
      <c r="B10" s="64">
        <v>674230.33597000001</v>
      </c>
      <c r="C10" s="3">
        <f t="shared" si="0"/>
        <v>1.7252025045576044E-2</v>
      </c>
      <c r="D10" s="59"/>
      <c r="E10" s="17"/>
    </row>
    <row r="11" spans="1:6" ht="15.75" customHeight="1" x14ac:dyDescent="0.25">
      <c r="A11" s="1" t="s">
        <v>123</v>
      </c>
      <c r="B11" s="64">
        <v>1974.5328999999999</v>
      </c>
      <c r="C11" s="3">
        <f t="shared" si="0"/>
        <v>5.0523818384863672E-5</v>
      </c>
      <c r="D11" s="59"/>
      <c r="E11" s="17"/>
      <c r="F11" s="18"/>
    </row>
    <row r="12" spans="1:6" ht="15.75" customHeight="1" x14ac:dyDescent="0.25">
      <c r="A12" s="1" t="s">
        <v>124</v>
      </c>
      <c r="B12" s="64">
        <v>923.32534999999996</v>
      </c>
      <c r="C12" s="3">
        <f t="shared" si="0"/>
        <v>2.3625801471092572E-5</v>
      </c>
      <c r="D12" s="59"/>
      <c r="E12" s="17"/>
    </row>
    <row r="13" spans="1:6" ht="15.75" customHeight="1" x14ac:dyDescent="0.25">
      <c r="A13" s="1" t="s">
        <v>125</v>
      </c>
      <c r="B13" s="64">
        <v>67969.711580000003</v>
      </c>
      <c r="C13" s="3">
        <f t="shared" si="0"/>
        <v>1.7391907541978587E-3</v>
      </c>
      <c r="D13" s="59"/>
      <c r="E13" s="17"/>
      <c r="F13" s="18"/>
    </row>
    <row r="14" spans="1:6" ht="15.75" customHeight="1" x14ac:dyDescent="0.25">
      <c r="A14" s="1" t="s">
        <v>126</v>
      </c>
      <c r="B14" s="64">
        <v>561787.55377999996</v>
      </c>
      <c r="C14" s="3">
        <f t="shared" si="0"/>
        <v>1.437486928582327E-2</v>
      </c>
      <c r="D14" s="59"/>
      <c r="E14" s="17"/>
    </row>
    <row r="15" spans="1:6" ht="15.75" customHeight="1" x14ac:dyDescent="0.25">
      <c r="A15" s="1" t="s">
        <v>127</v>
      </c>
      <c r="B15" s="64">
        <v>99261</v>
      </c>
      <c r="C15" s="3">
        <f t="shared" si="0"/>
        <v>2.5398638516987756E-3</v>
      </c>
      <c r="D15" s="59"/>
      <c r="E15" s="17"/>
    </row>
    <row r="16" spans="1:6" ht="15.75" customHeight="1" x14ac:dyDescent="0.25">
      <c r="A16" s="1" t="s">
        <v>128</v>
      </c>
      <c r="B16" s="64"/>
      <c r="C16" s="3">
        <f t="shared" si="0"/>
        <v>0</v>
      </c>
      <c r="D16" s="59"/>
      <c r="E16" s="17"/>
    </row>
    <row r="17" spans="1:7" ht="15.75" customHeight="1" x14ac:dyDescent="0.25">
      <c r="A17" s="1" t="s">
        <v>129</v>
      </c>
      <c r="B17" s="64">
        <v>37496.285759999999</v>
      </c>
      <c r="C17" s="3">
        <f t="shared" si="0"/>
        <v>9.5944490560030161E-4</v>
      </c>
      <c r="D17" s="59"/>
    </row>
    <row r="18" spans="1:7" ht="15.75" customHeight="1" x14ac:dyDescent="0.25">
      <c r="A18" s="47" t="s">
        <v>134</v>
      </c>
      <c r="B18" s="48">
        <f>SUM(B6:B17)</f>
        <v>39081228.678304851</v>
      </c>
      <c r="C18" s="49">
        <f>+B18/$B$18</f>
        <v>1</v>
      </c>
      <c r="D18" s="59"/>
      <c r="E18" s="18"/>
      <c r="F18" s="59"/>
      <c r="G18" s="18"/>
    </row>
    <row r="19" spans="1:7" ht="15.75" customHeight="1" x14ac:dyDescent="0.25">
      <c r="A19" s="1" t="s">
        <v>130</v>
      </c>
      <c r="B19" s="2">
        <v>16636739.960505692</v>
      </c>
      <c r="C19" s="3">
        <f>+B19/$B$23</f>
        <v>0.29858841531629909</v>
      </c>
      <c r="D19" s="59"/>
      <c r="E19" s="17"/>
      <c r="F19" s="18"/>
      <c r="G19" s="18"/>
    </row>
    <row r="20" spans="1:7" ht="15.75" customHeight="1" x14ac:dyDescent="0.25">
      <c r="A20" s="1" t="s">
        <v>131</v>
      </c>
      <c r="B20" s="2">
        <v>0</v>
      </c>
      <c r="C20" s="3">
        <f>+B20/$B$23</f>
        <v>0</v>
      </c>
      <c r="D20" s="59"/>
      <c r="E20" s="17"/>
    </row>
    <row r="21" spans="1:7" ht="15.75" customHeight="1" x14ac:dyDescent="0.25">
      <c r="A21" s="1" t="s">
        <v>132</v>
      </c>
      <c r="B21" s="2">
        <v>0</v>
      </c>
      <c r="C21" s="3">
        <f>+B21/$B$23</f>
        <v>0</v>
      </c>
      <c r="D21" s="59"/>
      <c r="E21" s="17"/>
    </row>
    <row r="22" spans="1:7" ht="15.75" customHeight="1" x14ac:dyDescent="0.25">
      <c r="A22" s="47" t="s">
        <v>133</v>
      </c>
      <c r="B22" s="48">
        <f>SUM(B19:B21)</f>
        <v>16636739.960505692</v>
      </c>
      <c r="C22" s="49">
        <f>+B22/$B$23</f>
        <v>0.29858841531629909</v>
      </c>
      <c r="D22" s="59"/>
      <c r="E22" s="17"/>
    </row>
    <row r="23" spans="1:7" ht="15.75" customHeight="1" x14ac:dyDescent="0.25">
      <c r="A23" s="30" t="s">
        <v>117</v>
      </c>
      <c r="B23" s="61">
        <f>+B18+B22</f>
        <v>55717968.638810545</v>
      </c>
      <c r="C23" s="43">
        <f>+B23/$B$23</f>
        <v>1</v>
      </c>
      <c r="D23" s="59"/>
      <c r="E23" s="18"/>
    </row>
    <row r="24" spans="1:7" ht="15.75" customHeight="1" x14ac:dyDescent="0.25">
      <c r="A24" s="1"/>
      <c r="B24" s="19"/>
      <c r="C24" s="19"/>
      <c r="D24" s="18"/>
      <c r="E24" s="19"/>
    </row>
    <row r="25" spans="1:7" s="72" customFormat="1" x14ac:dyDescent="0.25">
      <c r="A25" s="138" t="s">
        <v>279</v>
      </c>
      <c r="B25" s="81"/>
      <c r="C25" s="82"/>
      <c r="D25" s="18"/>
    </row>
    <row r="26" spans="1:7" s="72" customFormat="1" x14ac:dyDescent="0.25">
      <c r="A26" s="139" t="s">
        <v>296</v>
      </c>
      <c r="B26" s="83"/>
      <c r="C26" s="83"/>
      <c r="D26" s="18"/>
    </row>
    <row r="27" spans="1:7" s="72" customFormat="1" x14ac:dyDescent="0.25">
      <c r="A27" s="34" t="s">
        <v>280</v>
      </c>
      <c r="B27" s="82"/>
      <c r="C27" s="82"/>
      <c r="D27" s="18"/>
    </row>
    <row r="28" spans="1:7" s="72" customFormat="1" x14ac:dyDescent="0.25">
      <c r="A28" s="34" t="s">
        <v>281</v>
      </c>
      <c r="B28" s="82"/>
      <c r="C28" s="82"/>
    </row>
    <row r="29" spans="1:7" s="72" customFormat="1" x14ac:dyDescent="0.25">
      <c r="A29" s="34" t="s">
        <v>99</v>
      </c>
      <c r="B29" s="82"/>
      <c r="C29" s="82"/>
    </row>
    <row r="30" spans="1:7" s="72" customFormat="1" x14ac:dyDescent="0.25">
      <c r="A30" s="34" t="s">
        <v>259</v>
      </c>
      <c r="B30" s="82"/>
      <c r="C30" s="82"/>
    </row>
    <row r="31" spans="1:7" s="72" customFormat="1" x14ac:dyDescent="0.25">
      <c r="A31" s="50"/>
      <c r="B31" s="50"/>
      <c r="C31" s="50"/>
      <c r="D31" s="50"/>
    </row>
    <row r="32" spans="1:7" s="72" customFormat="1" x14ac:dyDescent="0.25">
      <c r="A32" s="50"/>
      <c r="B32" s="50"/>
      <c r="C32" s="50"/>
      <c r="D32" s="50"/>
    </row>
    <row r="33" spans="1:9" s="72" customFormat="1" x14ac:dyDescent="0.25">
      <c r="A33" s="50"/>
      <c r="B33" s="50"/>
      <c r="C33" s="50"/>
      <c r="D33" s="50"/>
    </row>
    <row r="34" spans="1:9" s="50" customFormat="1" x14ac:dyDescent="0.25">
      <c r="I34" s="17"/>
    </row>
    <row r="36" spans="1:9" ht="15.75" customHeight="1" x14ac:dyDescent="0.25"/>
    <row r="37" spans="1:9" ht="15.75" customHeight="1" x14ac:dyDescent="0.25"/>
    <row r="59" spans="9:18" x14ac:dyDescent="0.25">
      <c r="I59" s="17">
        <v>68048</v>
      </c>
      <c r="Q59" s="17">
        <v>36747</v>
      </c>
      <c r="R59" s="17">
        <f>+I59+Q59</f>
        <v>104795</v>
      </c>
    </row>
    <row r="69" spans="9:18" x14ac:dyDescent="0.25">
      <c r="I69" s="17">
        <v>149634.41099999999</v>
      </c>
      <c r="Q69" s="17">
        <v>149640</v>
      </c>
      <c r="R69" s="17">
        <f>+I69+Q69</f>
        <v>299274.41099999996</v>
      </c>
    </row>
    <row r="174" spans="9:9" x14ac:dyDescent="0.25">
      <c r="I174" s="17">
        <v>104795</v>
      </c>
    </row>
    <row r="184" spans="9:9" x14ac:dyDescent="0.25">
      <c r="I184" s="17">
        <v>299274.41099999996</v>
      </c>
    </row>
  </sheetData>
  <sheetProtection sheet="1" objects="1" scenarios="1" formatCells="0" formatColumns="0" formatRows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0"/>
  <sheetViews>
    <sheetView zoomScale="85" zoomScaleNormal="85" workbookViewId="0">
      <selection sqref="A1:Q54"/>
    </sheetView>
  </sheetViews>
  <sheetFormatPr baseColWidth="10" defaultRowHeight="15" x14ac:dyDescent="0.25"/>
  <cols>
    <col min="1" max="1" width="40" style="6" customWidth="1"/>
    <col min="2" max="2" width="23.7109375" style="6" customWidth="1"/>
    <col min="3" max="3" width="18.28515625" style="6" customWidth="1"/>
    <col min="4" max="4" width="17" style="6" bestFit="1" customWidth="1"/>
    <col min="5" max="5" width="15.85546875" style="6" customWidth="1"/>
    <col min="6" max="6" width="16.42578125" style="6" bestFit="1" customWidth="1"/>
    <col min="7" max="7" width="17" style="6" bestFit="1" customWidth="1"/>
    <col min="8" max="8" width="17.5703125" style="6" bestFit="1" customWidth="1"/>
    <col min="9" max="9" width="19" style="6" bestFit="1" customWidth="1"/>
    <col min="10" max="10" width="11.28515625" style="6" bestFit="1" customWidth="1"/>
    <col min="11" max="12" width="9.42578125" style="6" bestFit="1" customWidth="1"/>
    <col min="13" max="13" width="8.5703125" style="6" bestFit="1" customWidth="1"/>
    <col min="14" max="14" width="15.28515625" style="6" bestFit="1" customWidth="1"/>
    <col min="15" max="15" width="13" style="6" bestFit="1" customWidth="1"/>
    <col min="16" max="16" width="11.42578125" style="6" bestFit="1" customWidth="1"/>
    <col min="17" max="17" width="14" style="6" bestFit="1" customWidth="1"/>
    <col min="18" max="18" width="18" style="6" bestFit="1" customWidth="1"/>
    <col min="19" max="19" width="14.5703125" style="6" customWidth="1"/>
    <col min="20" max="20" width="13.7109375" style="6" bestFit="1" customWidth="1"/>
    <col min="21" max="21" width="13.28515625" style="6" bestFit="1" customWidth="1"/>
    <col min="22" max="256" width="11.42578125" style="6"/>
    <col min="257" max="257" width="40" style="6" customWidth="1"/>
    <col min="258" max="258" width="23.7109375" style="6" customWidth="1"/>
    <col min="259" max="259" width="18.28515625" style="6" customWidth="1"/>
    <col min="260" max="260" width="13" style="6" bestFit="1" customWidth="1"/>
    <col min="261" max="263" width="14" style="6" bestFit="1" customWidth="1"/>
    <col min="264" max="264" width="17.5703125" style="6" bestFit="1" customWidth="1"/>
    <col min="265" max="265" width="11.42578125" style="6" bestFit="1" customWidth="1"/>
    <col min="266" max="266" width="10.42578125" style="6" bestFit="1" customWidth="1"/>
    <col min="267" max="268" width="9.42578125" style="6" bestFit="1" customWidth="1"/>
    <col min="269" max="269" width="8.5703125" style="6" bestFit="1" customWidth="1"/>
    <col min="270" max="271" width="13" style="6" bestFit="1" customWidth="1"/>
    <col min="272" max="272" width="11.42578125" style="6" bestFit="1" customWidth="1"/>
    <col min="273" max="273" width="14" style="6" bestFit="1" customWidth="1"/>
    <col min="274" max="274" width="11.42578125" style="6"/>
    <col min="275" max="275" width="14.5703125" style="6" customWidth="1"/>
    <col min="276" max="512" width="11.42578125" style="6"/>
    <col min="513" max="513" width="40" style="6" customWidth="1"/>
    <col min="514" max="514" width="23.7109375" style="6" customWidth="1"/>
    <col min="515" max="515" width="18.28515625" style="6" customWidth="1"/>
    <col min="516" max="516" width="13" style="6" bestFit="1" customWidth="1"/>
    <col min="517" max="519" width="14" style="6" bestFit="1" customWidth="1"/>
    <col min="520" max="520" width="17.5703125" style="6" bestFit="1" customWidth="1"/>
    <col min="521" max="521" width="11.42578125" style="6" bestFit="1" customWidth="1"/>
    <col min="522" max="522" width="10.42578125" style="6" bestFit="1" customWidth="1"/>
    <col min="523" max="524" width="9.42578125" style="6" bestFit="1" customWidth="1"/>
    <col min="525" max="525" width="8.5703125" style="6" bestFit="1" customWidth="1"/>
    <col min="526" max="527" width="13" style="6" bestFit="1" customWidth="1"/>
    <col min="528" max="528" width="11.42578125" style="6" bestFit="1" customWidth="1"/>
    <col min="529" max="529" width="14" style="6" bestFit="1" customWidth="1"/>
    <col min="530" max="530" width="11.42578125" style="6"/>
    <col min="531" max="531" width="14.5703125" style="6" customWidth="1"/>
    <col min="532" max="768" width="11.42578125" style="6"/>
    <col min="769" max="769" width="40" style="6" customWidth="1"/>
    <col min="770" max="770" width="23.7109375" style="6" customWidth="1"/>
    <col min="771" max="771" width="18.28515625" style="6" customWidth="1"/>
    <col min="772" max="772" width="13" style="6" bestFit="1" customWidth="1"/>
    <col min="773" max="775" width="14" style="6" bestFit="1" customWidth="1"/>
    <col min="776" max="776" width="17.5703125" style="6" bestFit="1" customWidth="1"/>
    <col min="777" max="777" width="11.42578125" style="6" bestFit="1" customWidth="1"/>
    <col min="778" max="778" width="10.42578125" style="6" bestFit="1" customWidth="1"/>
    <col min="779" max="780" width="9.42578125" style="6" bestFit="1" customWidth="1"/>
    <col min="781" max="781" width="8.5703125" style="6" bestFit="1" customWidth="1"/>
    <col min="782" max="783" width="13" style="6" bestFit="1" customWidth="1"/>
    <col min="784" max="784" width="11.42578125" style="6" bestFit="1" customWidth="1"/>
    <col min="785" max="785" width="14" style="6" bestFit="1" customWidth="1"/>
    <col min="786" max="786" width="11.42578125" style="6"/>
    <col min="787" max="787" width="14.5703125" style="6" customWidth="1"/>
    <col min="788" max="1024" width="11.42578125" style="6"/>
    <col min="1025" max="1025" width="40" style="6" customWidth="1"/>
    <col min="1026" max="1026" width="23.7109375" style="6" customWidth="1"/>
    <col min="1027" max="1027" width="18.28515625" style="6" customWidth="1"/>
    <col min="1028" max="1028" width="13" style="6" bestFit="1" customWidth="1"/>
    <col min="1029" max="1031" width="14" style="6" bestFit="1" customWidth="1"/>
    <col min="1032" max="1032" width="17.5703125" style="6" bestFit="1" customWidth="1"/>
    <col min="1033" max="1033" width="11.42578125" style="6" bestFit="1" customWidth="1"/>
    <col min="1034" max="1034" width="10.42578125" style="6" bestFit="1" customWidth="1"/>
    <col min="1035" max="1036" width="9.42578125" style="6" bestFit="1" customWidth="1"/>
    <col min="1037" max="1037" width="8.5703125" style="6" bestFit="1" customWidth="1"/>
    <col min="1038" max="1039" width="13" style="6" bestFit="1" customWidth="1"/>
    <col min="1040" max="1040" width="11.42578125" style="6" bestFit="1" customWidth="1"/>
    <col min="1041" max="1041" width="14" style="6" bestFit="1" customWidth="1"/>
    <col min="1042" max="1042" width="11.42578125" style="6"/>
    <col min="1043" max="1043" width="14.5703125" style="6" customWidth="1"/>
    <col min="1044" max="1280" width="11.42578125" style="6"/>
    <col min="1281" max="1281" width="40" style="6" customWidth="1"/>
    <col min="1282" max="1282" width="23.7109375" style="6" customWidth="1"/>
    <col min="1283" max="1283" width="18.28515625" style="6" customWidth="1"/>
    <col min="1284" max="1284" width="13" style="6" bestFit="1" customWidth="1"/>
    <col min="1285" max="1287" width="14" style="6" bestFit="1" customWidth="1"/>
    <col min="1288" max="1288" width="17.5703125" style="6" bestFit="1" customWidth="1"/>
    <col min="1289" max="1289" width="11.42578125" style="6" bestFit="1" customWidth="1"/>
    <col min="1290" max="1290" width="10.42578125" style="6" bestFit="1" customWidth="1"/>
    <col min="1291" max="1292" width="9.42578125" style="6" bestFit="1" customWidth="1"/>
    <col min="1293" max="1293" width="8.5703125" style="6" bestFit="1" customWidth="1"/>
    <col min="1294" max="1295" width="13" style="6" bestFit="1" customWidth="1"/>
    <col min="1296" max="1296" width="11.42578125" style="6" bestFit="1" customWidth="1"/>
    <col min="1297" max="1297" width="14" style="6" bestFit="1" customWidth="1"/>
    <col min="1298" max="1298" width="11.42578125" style="6"/>
    <col min="1299" max="1299" width="14.5703125" style="6" customWidth="1"/>
    <col min="1300" max="1536" width="11.42578125" style="6"/>
    <col min="1537" max="1537" width="40" style="6" customWidth="1"/>
    <col min="1538" max="1538" width="23.7109375" style="6" customWidth="1"/>
    <col min="1539" max="1539" width="18.28515625" style="6" customWidth="1"/>
    <col min="1540" max="1540" width="13" style="6" bestFit="1" customWidth="1"/>
    <col min="1541" max="1543" width="14" style="6" bestFit="1" customWidth="1"/>
    <col min="1544" max="1544" width="17.5703125" style="6" bestFit="1" customWidth="1"/>
    <col min="1545" max="1545" width="11.42578125" style="6" bestFit="1" customWidth="1"/>
    <col min="1546" max="1546" width="10.42578125" style="6" bestFit="1" customWidth="1"/>
    <col min="1547" max="1548" width="9.42578125" style="6" bestFit="1" customWidth="1"/>
    <col min="1549" max="1549" width="8.5703125" style="6" bestFit="1" customWidth="1"/>
    <col min="1550" max="1551" width="13" style="6" bestFit="1" customWidth="1"/>
    <col min="1552" max="1552" width="11.42578125" style="6" bestFit="1" customWidth="1"/>
    <col min="1553" max="1553" width="14" style="6" bestFit="1" customWidth="1"/>
    <col min="1554" max="1554" width="11.42578125" style="6"/>
    <col min="1555" max="1555" width="14.5703125" style="6" customWidth="1"/>
    <col min="1556" max="1792" width="11.42578125" style="6"/>
    <col min="1793" max="1793" width="40" style="6" customWidth="1"/>
    <col min="1794" max="1794" width="23.7109375" style="6" customWidth="1"/>
    <col min="1795" max="1795" width="18.28515625" style="6" customWidth="1"/>
    <col min="1796" max="1796" width="13" style="6" bestFit="1" customWidth="1"/>
    <col min="1797" max="1799" width="14" style="6" bestFit="1" customWidth="1"/>
    <col min="1800" max="1800" width="17.5703125" style="6" bestFit="1" customWidth="1"/>
    <col min="1801" max="1801" width="11.42578125" style="6" bestFit="1" customWidth="1"/>
    <col min="1802" max="1802" width="10.42578125" style="6" bestFit="1" customWidth="1"/>
    <col min="1803" max="1804" width="9.42578125" style="6" bestFit="1" customWidth="1"/>
    <col min="1805" max="1805" width="8.5703125" style="6" bestFit="1" customWidth="1"/>
    <col min="1806" max="1807" width="13" style="6" bestFit="1" customWidth="1"/>
    <col min="1808" max="1808" width="11.42578125" style="6" bestFit="1" customWidth="1"/>
    <col min="1809" max="1809" width="14" style="6" bestFit="1" customWidth="1"/>
    <col min="1810" max="1810" width="11.42578125" style="6"/>
    <col min="1811" max="1811" width="14.5703125" style="6" customWidth="1"/>
    <col min="1812" max="2048" width="11.42578125" style="6"/>
    <col min="2049" max="2049" width="40" style="6" customWidth="1"/>
    <col min="2050" max="2050" width="23.7109375" style="6" customWidth="1"/>
    <col min="2051" max="2051" width="18.28515625" style="6" customWidth="1"/>
    <col min="2052" max="2052" width="13" style="6" bestFit="1" customWidth="1"/>
    <col min="2053" max="2055" width="14" style="6" bestFit="1" customWidth="1"/>
    <col min="2056" max="2056" width="17.5703125" style="6" bestFit="1" customWidth="1"/>
    <col min="2057" max="2057" width="11.42578125" style="6" bestFit="1" customWidth="1"/>
    <col min="2058" max="2058" width="10.42578125" style="6" bestFit="1" customWidth="1"/>
    <col min="2059" max="2060" width="9.42578125" style="6" bestFit="1" customWidth="1"/>
    <col min="2061" max="2061" width="8.5703125" style="6" bestFit="1" customWidth="1"/>
    <col min="2062" max="2063" width="13" style="6" bestFit="1" customWidth="1"/>
    <col min="2064" max="2064" width="11.42578125" style="6" bestFit="1" customWidth="1"/>
    <col min="2065" max="2065" width="14" style="6" bestFit="1" customWidth="1"/>
    <col min="2066" max="2066" width="11.42578125" style="6"/>
    <col min="2067" max="2067" width="14.5703125" style="6" customWidth="1"/>
    <col min="2068" max="2304" width="11.42578125" style="6"/>
    <col min="2305" max="2305" width="40" style="6" customWidth="1"/>
    <col min="2306" max="2306" width="23.7109375" style="6" customWidth="1"/>
    <col min="2307" max="2307" width="18.28515625" style="6" customWidth="1"/>
    <col min="2308" max="2308" width="13" style="6" bestFit="1" customWidth="1"/>
    <col min="2309" max="2311" width="14" style="6" bestFit="1" customWidth="1"/>
    <col min="2312" max="2312" width="17.5703125" style="6" bestFit="1" customWidth="1"/>
    <col min="2313" max="2313" width="11.42578125" style="6" bestFit="1" customWidth="1"/>
    <col min="2314" max="2314" width="10.42578125" style="6" bestFit="1" customWidth="1"/>
    <col min="2315" max="2316" width="9.42578125" style="6" bestFit="1" customWidth="1"/>
    <col min="2317" max="2317" width="8.5703125" style="6" bestFit="1" customWidth="1"/>
    <col min="2318" max="2319" width="13" style="6" bestFit="1" customWidth="1"/>
    <col min="2320" max="2320" width="11.42578125" style="6" bestFit="1" customWidth="1"/>
    <col min="2321" max="2321" width="14" style="6" bestFit="1" customWidth="1"/>
    <col min="2322" max="2322" width="11.42578125" style="6"/>
    <col min="2323" max="2323" width="14.5703125" style="6" customWidth="1"/>
    <col min="2324" max="2560" width="11.42578125" style="6"/>
    <col min="2561" max="2561" width="40" style="6" customWidth="1"/>
    <col min="2562" max="2562" width="23.7109375" style="6" customWidth="1"/>
    <col min="2563" max="2563" width="18.28515625" style="6" customWidth="1"/>
    <col min="2564" max="2564" width="13" style="6" bestFit="1" customWidth="1"/>
    <col min="2565" max="2567" width="14" style="6" bestFit="1" customWidth="1"/>
    <col min="2568" max="2568" width="17.5703125" style="6" bestFit="1" customWidth="1"/>
    <col min="2569" max="2569" width="11.42578125" style="6" bestFit="1" customWidth="1"/>
    <col min="2570" max="2570" width="10.42578125" style="6" bestFit="1" customWidth="1"/>
    <col min="2571" max="2572" width="9.42578125" style="6" bestFit="1" customWidth="1"/>
    <col min="2573" max="2573" width="8.5703125" style="6" bestFit="1" customWidth="1"/>
    <col min="2574" max="2575" width="13" style="6" bestFit="1" customWidth="1"/>
    <col min="2576" max="2576" width="11.42578125" style="6" bestFit="1" customWidth="1"/>
    <col min="2577" max="2577" width="14" style="6" bestFit="1" customWidth="1"/>
    <col min="2578" max="2578" width="11.42578125" style="6"/>
    <col min="2579" max="2579" width="14.5703125" style="6" customWidth="1"/>
    <col min="2580" max="2816" width="11.42578125" style="6"/>
    <col min="2817" max="2817" width="40" style="6" customWidth="1"/>
    <col min="2818" max="2818" width="23.7109375" style="6" customWidth="1"/>
    <col min="2819" max="2819" width="18.28515625" style="6" customWidth="1"/>
    <col min="2820" max="2820" width="13" style="6" bestFit="1" customWidth="1"/>
    <col min="2821" max="2823" width="14" style="6" bestFit="1" customWidth="1"/>
    <col min="2824" max="2824" width="17.5703125" style="6" bestFit="1" customWidth="1"/>
    <col min="2825" max="2825" width="11.42578125" style="6" bestFit="1" customWidth="1"/>
    <col min="2826" max="2826" width="10.42578125" style="6" bestFit="1" customWidth="1"/>
    <col min="2827" max="2828" width="9.42578125" style="6" bestFit="1" customWidth="1"/>
    <col min="2829" max="2829" width="8.5703125" style="6" bestFit="1" customWidth="1"/>
    <col min="2830" max="2831" width="13" style="6" bestFit="1" customWidth="1"/>
    <col min="2832" max="2832" width="11.42578125" style="6" bestFit="1" customWidth="1"/>
    <col min="2833" max="2833" width="14" style="6" bestFit="1" customWidth="1"/>
    <col min="2834" max="2834" width="11.42578125" style="6"/>
    <col min="2835" max="2835" width="14.5703125" style="6" customWidth="1"/>
    <col min="2836" max="3072" width="11.42578125" style="6"/>
    <col min="3073" max="3073" width="40" style="6" customWidth="1"/>
    <col min="3074" max="3074" width="23.7109375" style="6" customWidth="1"/>
    <col min="3075" max="3075" width="18.28515625" style="6" customWidth="1"/>
    <col min="3076" max="3076" width="13" style="6" bestFit="1" customWidth="1"/>
    <col min="3077" max="3079" width="14" style="6" bestFit="1" customWidth="1"/>
    <col min="3080" max="3080" width="17.5703125" style="6" bestFit="1" customWidth="1"/>
    <col min="3081" max="3081" width="11.42578125" style="6" bestFit="1" customWidth="1"/>
    <col min="3082" max="3082" width="10.42578125" style="6" bestFit="1" customWidth="1"/>
    <col min="3083" max="3084" width="9.42578125" style="6" bestFit="1" customWidth="1"/>
    <col min="3085" max="3085" width="8.5703125" style="6" bestFit="1" customWidth="1"/>
    <col min="3086" max="3087" width="13" style="6" bestFit="1" customWidth="1"/>
    <col min="3088" max="3088" width="11.42578125" style="6" bestFit="1" customWidth="1"/>
    <col min="3089" max="3089" width="14" style="6" bestFit="1" customWidth="1"/>
    <col min="3090" max="3090" width="11.42578125" style="6"/>
    <col min="3091" max="3091" width="14.5703125" style="6" customWidth="1"/>
    <col min="3092" max="3328" width="11.42578125" style="6"/>
    <col min="3329" max="3329" width="40" style="6" customWidth="1"/>
    <col min="3330" max="3330" width="23.7109375" style="6" customWidth="1"/>
    <col min="3331" max="3331" width="18.28515625" style="6" customWidth="1"/>
    <col min="3332" max="3332" width="13" style="6" bestFit="1" customWidth="1"/>
    <col min="3333" max="3335" width="14" style="6" bestFit="1" customWidth="1"/>
    <col min="3336" max="3336" width="17.5703125" style="6" bestFit="1" customWidth="1"/>
    <col min="3337" max="3337" width="11.42578125" style="6" bestFit="1" customWidth="1"/>
    <col min="3338" max="3338" width="10.42578125" style="6" bestFit="1" customWidth="1"/>
    <col min="3339" max="3340" width="9.42578125" style="6" bestFit="1" customWidth="1"/>
    <col min="3341" max="3341" width="8.5703125" style="6" bestFit="1" customWidth="1"/>
    <col min="3342" max="3343" width="13" style="6" bestFit="1" customWidth="1"/>
    <col min="3344" max="3344" width="11.42578125" style="6" bestFit="1" customWidth="1"/>
    <col min="3345" max="3345" width="14" style="6" bestFit="1" customWidth="1"/>
    <col min="3346" max="3346" width="11.42578125" style="6"/>
    <col min="3347" max="3347" width="14.5703125" style="6" customWidth="1"/>
    <col min="3348" max="3584" width="11.42578125" style="6"/>
    <col min="3585" max="3585" width="40" style="6" customWidth="1"/>
    <col min="3586" max="3586" width="23.7109375" style="6" customWidth="1"/>
    <col min="3587" max="3587" width="18.28515625" style="6" customWidth="1"/>
    <col min="3588" max="3588" width="13" style="6" bestFit="1" customWidth="1"/>
    <col min="3589" max="3591" width="14" style="6" bestFit="1" customWidth="1"/>
    <col min="3592" max="3592" width="17.5703125" style="6" bestFit="1" customWidth="1"/>
    <col min="3593" max="3593" width="11.42578125" style="6" bestFit="1" customWidth="1"/>
    <col min="3594" max="3594" width="10.42578125" style="6" bestFit="1" customWidth="1"/>
    <col min="3595" max="3596" width="9.42578125" style="6" bestFit="1" customWidth="1"/>
    <col min="3597" max="3597" width="8.5703125" style="6" bestFit="1" customWidth="1"/>
    <col min="3598" max="3599" width="13" style="6" bestFit="1" customWidth="1"/>
    <col min="3600" max="3600" width="11.42578125" style="6" bestFit="1" customWidth="1"/>
    <col min="3601" max="3601" width="14" style="6" bestFit="1" customWidth="1"/>
    <col min="3602" max="3602" width="11.42578125" style="6"/>
    <col min="3603" max="3603" width="14.5703125" style="6" customWidth="1"/>
    <col min="3604" max="3840" width="11.42578125" style="6"/>
    <col min="3841" max="3841" width="40" style="6" customWidth="1"/>
    <col min="3842" max="3842" width="23.7109375" style="6" customWidth="1"/>
    <col min="3843" max="3843" width="18.28515625" style="6" customWidth="1"/>
    <col min="3844" max="3844" width="13" style="6" bestFit="1" customWidth="1"/>
    <col min="3845" max="3847" width="14" style="6" bestFit="1" customWidth="1"/>
    <col min="3848" max="3848" width="17.5703125" style="6" bestFit="1" customWidth="1"/>
    <col min="3849" max="3849" width="11.42578125" style="6" bestFit="1" customWidth="1"/>
    <col min="3850" max="3850" width="10.42578125" style="6" bestFit="1" customWidth="1"/>
    <col min="3851" max="3852" width="9.42578125" style="6" bestFit="1" customWidth="1"/>
    <col min="3853" max="3853" width="8.5703125" style="6" bestFit="1" customWidth="1"/>
    <col min="3854" max="3855" width="13" style="6" bestFit="1" customWidth="1"/>
    <col min="3856" max="3856" width="11.42578125" style="6" bestFit="1" customWidth="1"/>
    <col min="3857" max="3857" width="14" style="6" bestFit="1" customWidth="1"/>
    <col min="3858" max="3858" width="11.42578125" style="6"/>
    <col min="3859" max="3859" width="14.5703125" style="6" customWidth="1"/>
    <col min="3860" max="4096" width="11.42578125" style="6"/>
    <col min="4097" max="4097" width="40" style="6" customWidth="1"/>
    <col min="4098" max="4098" width="23.7109375" style="6" customWidth="1"/>
    <col min="4099" max="4099" width="18.28515625" style="6" customWidth="1"/>
    <col min="4100" max="4100" width="13" style="6" bestFit="1" customWidth="1"/>
    <col min="4101" max="4103" width="14" style="6" bestFit="1" customWidth="1"/>
    <col min="4104" max="4104" width="17.5703125" style="6" bestFit="1" customWidth="1"/>
    <col min="4105" max="4105" width="11.42578125" style="6" bestFit="1" customWidth="1"/>
    <col min="4106" max="4106" width="10.42578125" style="6" bestFit="1" customWidth="1"/>
    <col min="4107" max="4108" width="9.42578125" style="6" bestFit="1" customWidth="1"/>
    <col min="4109" max="4109" width="8.5703125" style="6" bestFit="1" customWidth="1"/>
    <col min="4110" max="4111" width="13" style="6" bestFit="1" customWidth="1"/>
    <col min="4112" max="4112" width="11.42578125" style="6" bestFit="1" customWidth="1"/>
    <col min="4113" max="4113" width="14" style="6" bestFit="1" customWidth="1"/>
    <col min="4114" max="4114" width="11.42578125" style="6"/>
    <col min="4115" max="4115" width="14.5703125" style="6" customWidth="1"/>
    <col min="4116" max="4352" width="11.42578125" style="6"/>
    <col min="4353" max="4353" width="40" style="6" customWidth="1"/>
    <col min="4354" max="4354" width="23.7109375" style="6" customWidth="1"/>
    <col min="4355" max="4355" width="18.28515625" style="6" customWidth="1"/>
    <col min="4356" max="4356" width="13" style="6" bestFit="1" customWidth="1"/>
    <col min="4357" max="4359" width="14" style="6" bestFit="1" customWidth="1"/>
    <col min="4360" max="4360" width="17.5703125" style="6" bestFit="1" customWidth="1"/>
    <col min="4361" max="4361" width="11.42578125" style="6" bestFit="1" customWidth="1"/>
    <col min="4362" max="4362" width="10.42578125" style="6" bestFit="1" customWidth="1"/>
    <col min="4363" max="4364" width="9.42578125" style="6" bestFit="1" customWidth="1"/>
    <col min="4365" max="4365" width="8.5703125" style="6" bestFit="1" customWidth="1"/>
    <col min="4366" max="4367" width="13" style="6" bestFit="1" customWidth="1"/>
    <col min="4368" max="4368" width="11.42578125" style="6" bestFit="1" customWidth="1"/>
    <col min="4369" max="4369" width="14" style="6" bestFit="1" customWidth="1"/>
    <col min="4370" max="4370" width="11.42578125" style="6"/>
    <col min="4371" max="4371" width="14.5703125" style="6" customWidth="1"/>
    <col min="4372" max="4608" width="11.42578125" style="6"/>
    <col min="4609" max="4609" width="40" style="6" customWidth="1"/>
    <col min="4610" max="4610" width="23.7109375" style="6" customWidth="1"/>
    <col min="4611" max="4611" width="18.28515625" style="6" customWidth="1"/>
    <col min="4612" max="4612" width="13" style="6" bestFit="1" customWidth="1"/>
    <col min="4613" max="4615" width="14" style="6" bestFit="1" customWidth="1"/>
    <col min="4616" max="4616" width="17.5703125" style="6" bestFit="1" customWidth="1"/>
    <col min="4617" max="4617" width="11.42578125" style="6" bestFit="1" customWidth="1"/>
    <col min="4618" max="4618" width="10.42578125" style="6" bestFit="1" customWidth="1"/>
    <col min="4619" max="4620" width="9.42578125" style="6" bestFit="1" customWidth="1"/>
    <col min="4621" max="4621" width="8.5703125" style="6" bestFit="1" customWidth="1"/>
    <col min="4622" max="4623" width="13" style="6" bestFit="1" customWidth="1"/>
    <col min="4624" max="4624" width="11.42578125" style="6" bestFit="1" customWidth="1"/>
    <col min="4625" max="4625" width="14" style="6" bestFit="1" customWidth="1"/>
    <col min="4626" max="4626" width="11.42578125" style="6"/>
    <col min="4627" max="4627" width="14.5703125" style="6" customWidth="1"/>
    <col min="4628" max="4864" width="11.42578125" style="6"/>
    <col min="4865" max="4865" width="40" style="6" customWidth="1"/>
    <col min="4866" max="4866" width="23.7109375" style="6" customWidth="1"/>
    <col min="4867" max="4867" width="18.28515625" style="6" customWidth="1"/>
    <col min="4868" max="4868" width="13" style="6" bestFit="1" customWidth="1"/>
    <col min="4869" max="4871" width="14" style="6" bestFit="1" customWidth="1"/>
    <col min="4872" max="4872" width="17.5703125" style="6" bestFit="1" customWidth="1"/>
    <col min="4873" max="4873" width="11.42578125" style="6" bestFit="1" customWidth="1"/>
    <col min="4874" max="4874" width="10.42578125" style="6" bestFit="1" customWidth="1"/>
    <col min="4875" max="4876" width="9.42578125" style="6" bestFit="1" customWidth="1"/>
    <col min="4877" max="4877" width="8.5703125" style="6" bestFit="1" customWidth="1"/>
    <col min="4878" max="4879" width="13" style="6" bestFit="1" customWidth="1"/>
    <col min="4880" max="4880" width="11.42578125" style="6" bestFit="1" customWidth="1"/>
    <col min="4881" max="4881" width="14" style="6" bestFit="1" customWidth="1"/>
    <col min="4882" max="4882" width="11.42578125" style="6"/>
    <col min="4883" max="4883" width="14.5703125" style="6" customWidth="1"/>
    <col min="4884" max="5120" width="11.42578125" style="6"/>
    <col min="5121" max="5121" width="40" style="6" customWidth="1"/>
    <col min="5122" max="5122" width="23.7109375" style="6" customWidth="1"/>
    <col min="5123" max="5123" width="18.28515625" style="6" customWidth="1"/>
    <col min="5124" max="5124" width="13" style="6" bestFit="1" customWidth="1"/>
    <col min="5125" max="5127" width="14" style="6" bestFit="1" customWidth="1"/>
    <col min="5128" max="5128" width="17.5703125" style="6" bestFit="1" customWidth="1"/>
    <col min="5129" max="5129" width="11.42578125" style="6" bestFit="1" customWidth="1"/>
    <col min="5130" max="5130" width="10.42578125" style="6" bestFit="1" customWidth="1"/>
    <col min="5131" max="5132" width="9.42578125" style="6" bestFit="1" customWidth="1"/>
    <col min="5133" max="5133" width="8.5703125" style="6" bestFit="1" customWidth="1"/>
    <col min="5134" max="5135" width="13" style="6" bestFit="1" customWidth="1"/>
    <col min="5136" max="5136" width="11.42578125" style="6" bestFit="1" customWidth="1"/>
    <col min="5137" max="5137" width="14" style="6" bestFit="1" customWidth="1"/>
    <col min="5138" max="5138" width="11.42578125" style="6"/>
    <col min="5139" max="5139" width="14.5703125" style="6" customWidth="1"/>
    <col min="5140" max="5376" width="11.42578125" style="6"/>
    <col min="5377" max="5377" width="40" style="6" customWidth="1"/>
    <col min="5378" max="5378" width="23.7109375" style="6" customWidth="1"/>
    <col min="5379" max="5379" width="18.28515625" style="6" customWidth="1"/>
    <col min="5380" max="5380" width="13" style="6" bestFit="1" customWidth="1"/>
    <col min="5381" max="5383" width="14" style="6" bestFit="1" customWidth="1"/>
    <col min="5384" max="5384" width="17.5703125" style="6" bestFit="1" customWidth="1"/>
    <col min="5385" max="5385" width="11.42578125" style="6" bestFit="1" customWidth="1"/>
    <col min="5386" max="5386" width="10.42578125" style="6" bestFit="1" customWidth="1"/>
    <col min="5387" max="5388" width="9.42578125" style="6" bestFit="1" customWidth="1"/>
    <col min="5389" max="5389" width="8.5703125" style="6" bestFit="1" customWidth="1"/>
    <col min="5390" max="5391" width="13" style="6" bestFit="1" customWidth="1"/>
    <col min="5392" max="5392" width="11.42578125" style="6" bestFit="1" customWidth="1"/>
    <col min="5393" max="5393" width="14" style="6" bestFit="1" customWidth="1"/>
    <col min="5394" max="5394" width="11.42578125" style="6"/>
    <col min="5395" max="5395" width="14.5703125" style="6" customWidth="1"/>
    <col min="5396" max="5632" width="11.42578125" style="6"/>
    <col min="5633" max="5633" width="40" style="6" customWidth="1"/>
    <col min="5634" max="5634" width="23.7109375" style="6" customWidth="1"/>
    <col min="5635" max="5635" width="18.28515625" style="6" customWidth="1"/>
    <col min="5636" max="5636" width="13" style="6" bestFit="1" customWidth="1"/>
    <col min="5637" max="5639" width="14" style="6" bestFit="1" customWidth="1"/>
    <col min="5640" max="5640" width="17.5703125" style="6" bestFit="1" customWidth="1"/>
    <col min="5641" max="5641" width="11.42578125" style="6" bestFit="1" customWidth="1"/>
    <col min="5642" max="5642" width="10.42578125" style="6" bestFit="1" customWidth="1"/>
    <col min="5643" max="5644" width="9.42578125" style="6" bestFit="1" customWidth="1"/>
    <col min="5645" max="5645" width="8.5703125" style="6" bestFit="1" customWidth="1"/>
    <col min="5646" max="5647" width="13" style="6" bestFit="1" customWidth="1"/>
    <col min="5648" max="5648" width="11.42578125" style="6" bestFit="1" customWidth="1"/>
    <col min="5649" max="5649" width="14" style="6" bestFit="1" customWidth="1"/>
    <col min="5650" max="5650" width="11.42578125" style="6"/>
    <col min="5651" max="5651" width="14.5703125" style="6" customWidth="1"/>
    <col min="5652" max="5888" width="11.42578125" style="6"/>
    <col min="5889" max="5889" width="40" style="6" customWidth="1"/>
    <col min="5890" max="5890" width="23.7109375" style="6" customWidth="1"/>
    <col min="5891" max="5891" width="18.28515625" style="6" customWidth="1"/>
    <col min="5892" max="5892" width="13" style="6" bestFit="1" customWidth="1"/>
    <col min="5893" max="5895" width="14" style="6" bestFit="1" customWidth="1"/>
    <col min="5896" max="5896" width="17.5703125" style="6" bestFit="1" customWidth="1"/>
    <col min="5897" max="5897" width="11.42578125" style="6" bestFit="1" customWidth="1"/>
    <col min="5898" max="5898" width="10.42578125" style="6" bestFit="1" customWidth="1"/>
    <col min="5899" max="5900" width="9.42578125" style="6" bestFit="1" customWidth="1"/>
    <col min="5901" max="5901" width="8.5703125" style="6" bestFit="1" customWidth="1"/>
    <col min="5902" max="5903" width="13" style="6" bestFit="1" customWidth="1"/>
    <col min="5904" max="5904" width="11.42578125" style="6" bestFit="1" customWidth="1"/>
    <col min="5905" max="5905" width="14" style="6" bestFit="1" customWidth="1"/>
    <col min="5906" max="5906" width="11.42578125" style="6"/>
    <col min="5907" max="5907" width="14.5703125" style="6" customWidth="1"/>
    <col min="5908" max="6144" width="11.42578125" style="6"/>
    <col min="6145" max="6145" width="40" style="6" customWidth="1"/>
    <col min="6146" max="6146" width="23.7109375" style="6" customWidth="1"/>
    <col min="6147" max="6147" width="18.28515625" style="6" customWidth="1"/>
    <col min="6148" max="6148" width="13" style="6" bestFit="1" customWidth="1"/>
    <col min="6149" max="6151" width="14" style="6" bestFit="1" customWidth="1"/>
    <col min="6152" max="6152" width="17.5703125" style="6" bestFit="1" customWidth="1"/>
    <col min="6153" max="6153" width="11.42578125" style="6" bestFit="1" customWidth="1"/>
    <col min="6154" max="6154" width="10.42578125" style="6" bestFit="1" customWidth="1"/>
    <col min="6155" max="6156" width="9.42578125" style="6" bestFit="1" customWidth="1"/>
    <col min="6157" max="6157" width="8.5703125" style="6" bestFit="1" customWidth="1"/>
    <col min="6158" max="6159" width="13" style="6" bestFit="1" customWidth="1"/>
    <col min="6160" max="6160" width="11.42578125" style="6" bestFit="1" customWidth="1"/>
    <col min="6161" max="6161" width="14" style="6" bestFit="1" customWidth="1"/>
    <col min="6162" max="6162" width="11.42578125" style="6"/>
    <col min="6163" max="6163" width="14.5703125" style="6" customWidth="1"/>
    <col min="6164" max="6400" width="11.42578125" style="6"/>
    <col min="6401" max="6401" width="40" style="6" customWidth="1"/>
    <col min="6402" max="6402" width="23.7109375" style="6" customWidth="1"/>
    <col min="6403" max="6403" width="18.28515625" style="6" customWidth="1"/>
    <col min="6404" max="6404" width="13" style="6" bestFit="1" customWidth="1"/>
    <col min="6405" max="6407" width="14" style="6" bestFit="1" customWidth="1"/>
    <col min="6408" max="6408" width="17.5703125" style="6" bestFit="1" customWidth="1"/>
    <col min="6409" max="6409" width="11.42578125" style="6" bestFit="1" customWidth="1"/>
    <col min="6410" max="6410" width="10.42578125" style="6" bestFit="1" customWidth="1"/>
    <col min="6411" max="6412" width="9.42578125" style="6" bestFit="1" customWidth="1"/>
    <col min="6413" max="6413" width="8.5703125" style="6" bestFit="1" customWidth="1"/>
    <col min="6414" max="6415" width="13" style="6" bestFit="1" customWidth="1"/>
    <col min="6416" max="6416" width="11.42578125" style="6" bestFit="1" customWidth="1"/>
    <col min="6417" max="6417" width="14" style="6" bestFit="1" customWidth="1"/>
    <col min="6418" max="6418" width="11.42578125" style="6"/>
    <col min="6419" max="6419" width="14.5703125" style="6" customWidth="1"/>
    <col min="6420" max="6656" width="11.42578125" style="6"/>
    <col min="6657" max="6657" width="40" style="6" customWidth="1"/>
    <col min="6658" max="6658" width="23.7109375" style="6" customWidth="1"/>
    <col min="6659" max="6659" width="18.28515625" style="6" customWidth="1"/>
    <col min="6660" max="6660" width="13" style="6" bestFit="1" customWidth="1"/>
    <col min="6661" max="6663" width="14" style="6" bestFit="1" customWidth="1"/>
    <col min="6664" max="6664" width="17.5703125" style="6" bestFit="1" customWidth="1"/>
    <col min="6665" max="6665" width="11.42578125" style="6" bestFit="1" customWidth="1"/>
    <col min="6666" max="6666" width="10.42578125" style="6" bestFit="1" customWidth="1"/>
    <col min="6667" max="6668" width="9.42578125" style="6" bestFit="1" customWidth="1"/>
    <col min="6669" max="6669" width="8.5703125" style="6" bestFit="1" customWidth="1"/>
    <col min="6670" max="6671" width="13" style="6" bestFit="1" customWidth="1"/>
    <col min="6672" max="6672" width="11.42578125" style="6" bestFit="1" customWidth="1"/>
    <col min="6673" max="6673" width="14" style="6" bestFit="1" customWidth="1"/>
    <col min="6674" max="6674" width="11.42578125" style="6"/>
    <col min="6675" max="6675" width="14.5703125" style="6" customWidth="1"/>
    <col min="6676" max="6912" width="11.42578125" style="6"/>
    <col min="6913" max="6913" width="40" style="6" customWidth="1"/>
    <col min="6914" max="6914" width="23.7109375" style="6" customWidth="1"/>
    <col min="6915" max="6915" width="18.28515625" style="6" customWidth="1"/>
    <col min="6916" max="6916" width="13" style="6" bestFit="1" customWidth="1"/>
    <col min="6917" max="6919" width="14" style="6" bestFit="1" customWidth="1"/>
    <col min="6920" max="6920" width="17.5703125" style="6" bestFit="1" customWidth="1"/>
    <col min="6921" max="6921" width="11.42578125" style="6" bestFit="1" customWidth="1"/>
    <col min="6922" max="6922" width="10.42578125" style="6" bestFit="1" customWidth="1"/>
    <col min="6923" max="6924" width="9.42578125" style="6" bestFit="1" customWidth="1"/>
    <col min="6925" max="6925" width="8.5703125" style="6" bestFit="1" customWidth="1"/>
    <col min="6926" max="6927" width="13" style="6" bestFit="1" customWidth="1"/>
    <col min="6928" max="6928" width="11.42578125" style="6" bestFit="1" customWidth="1"/>
    <col min="6929" max="6929" width="14" style="6" bestFit="1" customWidth="1"/>
    <col min="6930" max="6930" width="11.42578125" style="6"/>
    <col min="6931" max="6931" width="14.5703125" style="6" customWidth="1"/>
    <col min="6932" max="7168" width="11.42578125" style="6"/>
    <col min="7169" max="7169" width="40" style="6" customWidth="1"/>
    <col min="7170" max="7170" width="23.7109375" style="6" customWidth="1"/>
    <col min="7171" max="7171" width="18.28515625" style="6" customWidth="1"/>
    <col min="7172" max="7172" width="13" style="6" bestFit="1" customWidth="1"/>
    <col min="7173" max="7175" width="14" style="6" bestFit="1" customWidth="1"/>
    <col min="7176" max="7176" width="17.5703125" style="6" bestFit="1" customWidth="1"/>
    <col min="7177" max="7177" width="11.42578125" style="6" bestFit="1" customWidth="1"/>
    <col min="7178" max="7178" width="10.42578125" style="6" bestFit="1" customWidth="1"/>
    <col min="7179" max="7180" width="9.42578125" style="6" bestFit="1" customWidth="1"/>
    <col min="7181" max="7181" width="8.5703125" style="6" bestFit="1" customWidth="1"/>
    <col min="7182" max="7183" width="13" style="6" bestFit="1" customWidth="1"/>
    <col min="7184" max="7184" width="11.42578125" style="6" bestFit="1" customWidth="1"/>
    <col min="7185" max="7185" width="14" style="6" bestFit="1" customWidth="1"/>
    <col min="7186" max="7186" width="11.42578125" style="6"/>
    <col min="7187" max="7187" width="14.5703125" style="6" customWidth="1"/>
    <col min="7188" max="7424" width="11.42578125" style="6"/>
    <col min="7425" max="7425" width="40" style="6" customWidth="1"/>
    <col min="7426" max="7426" width="23.7109375" style="6" customWidth="1"/>
    <col min="7427" max="7427" width="18.28515625" style="6" customWidth="1"/>
    <col min="7428" max="7428" width="13" style="6" bestFit="1" customWidth="1"/>
    <col min="7429" max="7431" width="14" style="6" bestFit="1" customWidth="1"/>
    <col min="7432" max="7432" width="17.5703125" style="6" bestFit="1" customWidth="1"/>
    <col min="7433" max="7433" width="11.42578125" style="6" bestFit="1" customWidth="1"/>
    <col min="7434" max="7434" width="10.42578125" style="6" bestFit="1" customWidth="1"/>
    <col min="7435" max="7436" width="9.42578125" style="6" bestFit="1" customWidth="1"/>
    <col min="7437" max="7437" width="8.5703125" style="6" bestFit="1" customWidth="1"/>
    <col min="7438" max="7439" width="13" style="6" bestFit="1" customWidth="1"/>
    <col min="7440" max="7440" width="11.42578125" style="6" bestFit="1" customWidth="1"/>
    <col min="7441" max="7441" width="14" style="6" bestFit="1" customWidth="1"/>
    <col min="7442" max="7442" width="11.42578125" style="6"/>
    <col min="7443" max="7443" width="14.5703125" style="6" customWidth="1"/>
    <col min="7444" max="7680" width="11.42578125" style="6"/>
    <col min="7681" max="7681" width="40" style="6" customWidth="1"/>
    <col min="7682" max="7682" width="23.7109375" style="6" customWidth="1"/>
    <col min="7683" max="7683" width="18.28515625" style="6" customWidth="1"/>
    <col min="7684" max="7684" width="13" style="6" bestFit="1" customWidth="1"/>
    <col min="7685" max="7687" width="14" style="6" bestFit="1" customWidth="1"/>
    <col min="7688" max="7688" width="17.5703125" style="6" bestFit="1" customWidth="1"/>
    <col min="7689" max="7689" width="11.42578125" style="6" bestFit="1" customWidth="1"/>
    <col min="7690" max="7690" width="10.42578125" style="6" bestFit="1" customWidth="1"/>
    <col min="7691" max="7692" width="9.42578125" style="6" bestFit="1" customWidth="1"/>
    <col min="7693" max="7693" width="8.5703125" style="6" bestFit="1" customWidth="1"/>
    <col min="7694" max="7695" width="13" style="6" bestFit="1" customWidth="1"/>
    <col min="7696" max="7696" width="11.42578125" style="6" bestFit="1" customWidth="1"/>
    <col min="7697" max="7697" width="14" style="6" bestFit="1" customWidth="1"/>
    <col min="7698" max="7698" width="11.42578125" style="6"/>
    <col min="7699" max="7699" width="14.5703125" style="6" customWidth="1"/>
    <col min="7700" max="7936" width="11.42578125" style="6"/>
    <col min="7937" max="7937" width="40" style="6" customWidth="1"/>
    <col min="7938" max="7938" width="23.7109375" style="6" customWidth="1"/>
    <col min="7939" max="7939" width="18.28515625" style="6" customWidth="1"/>
    <col min="7940" max="7940" width="13" style="6" bestFit="1" customWidth="1"/>
    <col min="7941" max="7943" width="14" style="6" bestFit="1" customWidth="1"/>
    <col min="7944" max="7944" width="17.5703125" style="6" bestFit="1" customWidth="1"/>
    <col min="7945" max="7945" width="11.42578125" style="6" bestFit="1" customWidth="1"/>
    <col min="7946" max="7946" width="10.42578125" style="6" bestFit="1" customWidth="1"/>
    <col min="7947" max="7948" width="9.42578125" style="6" bestFit="1" customWidth="1"/>
    <col min="7949" max="7949" width="8.5703125" style="6" bestFit="1" customWidth="1"/>
    <col min="7950" max="7951" width="13" style="6" bestFit="1" customWidth="1"/>
    <col min="7952" max="7952" width="11.42578125" style="6" bestFit="1" customWidth="1"/>
    <col min="7953" max="7953" width="14" style="6" bestFit="1" customWidth="1"/>
    <col min="7954" max="7954" width="11.42578125" style="6"/>
    <col min="7955" max="7955" width="14.5703125" style="6" customWidth="1"/>
    <col min="7956" max="8192" width="11.42578125" style="6"/>
    <col min="8193" max="8193" width="40" style="6" customWidth="1"/>
    <col min="8194" max="8194" width="23.7109375" style="6" customWidth="1"/>
    <col min="8195" max="8195" width="18.28515625" style="6" customWidth="1"/>
    <col min="8196" max="8196" width="13" style="6" bestFit="1" customWidth="1"/>
    <col min="8197" max="8199" width="14" style="6" bestFit="1" customWidth="1"/>
    <col min="8200" max="8200" width="17.5703125" style="6" bestFit="1" customWidth="1"/>
    <col min="8201" max="8201" width="11.42578125" style="6" bestFit="1" customWidth="1"/>
    <col min="8202" max="8202" width="10.42578125" style="6" bestFit="1" customWidth="1"/>
    <col min="8203" max="8204" width="9.42578125" style="6" bestFit="1" customWidth="1"/>
    <col min="8205" max="8205" width="8.5703125" style="6" bestFit="1" customWidth="1"/>
    <col min="8206" max="8207" width="13" style="6" bestFit="1" customWidth="1"/>
    <col min="8208" max="8208" width="11.42578125" style="6" bestFit="1" customWidth="1"/>
    <col min="8209" max="8209" width="14" style="6" bestFit="1" customWidth="1"/>
    <col min="8210" max="8210" width="11.42578125" style="6"/>
    <col min="8211" max="8211" width="14.5703125" style="6" customWidth="1"/>
    <col min="8212" max="8448" width="11.42578125" style="6"/>
    <col min="8449" max="8449" width="40" style="6" customWidth="1"/>
    <col min="8450" max="8450" width="23.7109375" style="6" customWidth="1"/>
    <col min="8451" max="8451" width="18.28515625" style="6" customWidth="1"/>
    <col min="8452" max="8452" width="13" style="6" bestFit="1" customWidth="1"/>
    <col min="8453" max="8455" width="14" style="6" bestFit="1" customWidth="1"/>
    <col min="8456" max="8456" width="17.5703125" style="6" bestFit="1" customWidth="1"/>
    <col min="8457" max="8457" width="11.42578125" style="6" bestFit="1" customWidth="1"/>
    <col min="8458" max="8458" width="10.42578125" style="6" bestFit="1" customWidth="1"/>
    <col min="8459" max="8460" width="9.42578125" style="6" bestFit="1" customWidth="1"/>
    <col min="8461" max="8461" width="8.5703125" style="6" bestFit="1" customWidth="1"/>
    <col min="8462" max="8463" width="13" style="6" bestFit="1" customWidth="1"/>
    <col min="8464" max="8464" width="11.42578125" style="6" bestFit="1" customWidth="1"/>
    <col min="8465" max="8465" width="14" style="6" bestFit="1" customWidth="1"/>
    <col min="8466" max="8466" width="11.42578125" style="6"/>
    <col min="8467" max="8467" width="14.5703125" style="6" customWidth="1"/>
    <col min="8468" max="8704" width="11.42578125" style="6"/>
    <col min="8705" max="8705" width="40" style="6" customWidth="1"/>
    <col min="8706" max="8706" width="23.7109375" style="6" customWidth="1"/>
    <col min="8707" max="8707" width="18.28515625" style="6" customWidth="1"/>
    <col min="8708" max="8708" width="13" style="6" bestFit="1" customWidth="1"/>
    <col min="8709" max="8711" width="14" style="6" bestFit="1" customWidth="1"/>
    <col min="8712" max="8712" width="17.5703125" style="6" bestFit="1" customWidth="1"/>
    <col min="8713" max="8713" width="11.42578125" style="6" bestFit="1" customWidth="1"/>
    <col min="8714" max="8714" width="10.42578125" style="6" bestFit="1" customWidth="1"/>
    <col min="8715" max="8716" width="9.42578125" style="6" bestFit="1" customWidth="1"/>
    <col min="8717" max="8717" width="8.5703125" style="6" bestFit="1" customWidth="1"/>
    <col min="8718" max="8719" width="13" style="6" bestFit="1" customWidth="1"/>
    <col min="8720" max="8720" width="11.42578125" style="6" bestFit="1" customWidth="1"/>
    <col min="8721" max="8721" width="14" style="6" bestFit="1" customWidth="1"/>
    <col min="8722" max="8722" width="11.42578125" style="6"/>
    <col min="8723" max="8723" width="14.5703125" style="6" customWidth="1"/>
    <col min="8724" max="8960" width="11.42578125" style="6"/>
    <col min="8961" max="8961" width="40" style="6" customWidth="1"/>
    <col min="8962" max="8962" width="23.7109375" style="6" customWidth="1"/>
    <col min="8963" max="8963" width="18.28515625" style="6" customWidth="1"/>
    <col min="8964" max="8964" width="13" style="6" bestFit="1" customWidth="1"/>
    <col min="8965" max="8967" width="14" style="6" bestFit="1" customWidth="1"/>
    <col min="8968" max="8968" width="17.5703125" style="6" bestFit="1" customWidth="1"/>
    <col min="8969" max="8969" width="11.42578125" style="6" bestFit="1" customWidth="1"/>
    <col min="8970" max="8970" width="10.42578125" style="6" bestFit="1" customWidth="1"/>
    <col min="8971" max="8972" width="9.42578125" style="6" bestFit="1" customWidth="1"/>
    <col min="8973" max="8973" width="8.5703125" style="6" bestFit="1" customWidth="1"/>
    <col min="8974" max="8975" width="13" style="6" bestFit="1" customWidth="1"/>
    <col min="8976" max="8976" width="11.42578125" style="6" bestFit="1" customWidth="1"/>
    <col min="8977" max="8977" width="14" style="6" bestFit="1" customWidth="1"/>
    <col min="8978" max="8978" width="11.42578125" style="6"/>
    <col min="8979" max="8979" width="14.5703125" style="6" customWidth="1"/>
    <col min="8980" max="9216" width="11.42578125" style="6"/>
    <col min="9217" max="9217" width="40" style="6" customWidth="1"/>
    <col min="9218" max="9218" width="23.7109375" style="6" customWidth="1"/>
    <col min="9219" max="9219" width="18.28515625" style="6" customWidth="1"/>
    <col min="9220" max="9220" width="13" style="6" bestFit="1" customWidth="1"/>
    <col min="9221" max="9223" width="14" style="6" bestFit="1" customWidth="1"/>
    <col min="9224" max="9224" width="17.5703125" style="6" bestFit="1" customWidth="1"/>
    <col min="9225" max="9225" width="11.42578125" style="6" bestFit="1" customWidth="1"/>
    <col min="9226" max="9226" width="10.42578125" style="6" bestFit="1" customWidth="1"/>
    <col min="9227" max="9228" width="9.42578125" style="6" bestFit="1" customWidth="1"/>
    <col min="9229" max="9229" width="8.5703125" style="6" bestFit="1" customWidth="1"/>
    <col min="9230" max="9231" width="13" style="6" bestFit="1" customWidth="1"/>
    <col min="9232" max="9232" width="11.42578125" style="6" bestFit="1" customWidth="1"/>
    <col min="9233" max="9233" width="14" style="6" bestFit="1" customWidth="1"/>
    <col min="9234" max="9234" width="11.42578125" style="6"/>
    <col min="9235" max="9235" width="14.5703125" style="6" customWidth="1"/>
    <col min="9236" max="9472" width="11.42578125" style="6"/>
    <col min="9473" max="9473" width="40" style="6" customWidth="1"/>
    <col min="9474" max="9474" width="23.7109375" style="6" customWidth="1"/>
    <col min="9475" max="9475" width="18.28515625" style="6" customWidth="1"/>
    <col min="9476" max="9476" width="13" style="6" bestFit="1" customWidth="1"/>
    <col min="9477" max="9479" width="14" style="6" bestFit="1" customWidth="1"/>
    <col min="9480" max="9480" width="17.5703125" style="6" bestFit="1" customWidth="1"/>
    <col min="9481" max="9481" width="11.42578125" style="6" bestFit="1" customWidth="1"/>
    <col min="9482" max="9482" width="10.42578125" style="6" bestFit="1" customWidth="1"/>
    <col min="9483" max="9484" width="9.42578125" style="6" bestFit="1" customWidth="1"/>
    <col min="9485" max="9485" width="8.5703125" style="6" bestFit="1" customWidth="1"/>
    <col min="9486" max="9487" width="13" style="6" bestFit="1" customWidth="1"/>
    <col min="9488" max="9488" width="11.42578125" style="6" bestFit="1" customWidth="1"/>
    <col min="9489" max="9489" width="14" style="6" bestFit="1" customWidth="1"/>
    <col min="9490" max="9490" width="11.42578125" style="6"/>
    <col min="9491" max="9491" width="14.5703125" style="6" customWidth="1"/>
    <col min="9492" max="9728" width="11.42578125" style="6"/>
    <col min="9729" max="9729" width="40" style="6" customWidth="1"/>
    <col min="9730" max="9730" width="23.7109375" style="6" customWidth="1"/>
    <col min="9731" max="9731" width="18.28515625" style="6" customWidth="1"/>
    <col min="9732" max="9732" width="13" style="6" bestFit="1" customWidth="1"/>
    <col min="9733" max="9735" width="14" style="6" bestFit="1" customWidth="1"/>
    <col min="9736" max="9736" width="17.5703125" style="6" bestFit="1" customWidth="1"/>
    <col min="9737" max="9737" width="11.42578125" style="6" bestFit="1" customWidth="1"/>
    <col min="9738" max="9738" width="10.42578125" style="6" bestFit="1" customWidth="1"/>
    <col min="9739" max="9740" width="9.42578125" style="6" bestFit="1" customWidth="1"/>
    <col min="9741" max="9741" width="8.5703125" style="6" bestFit="1" customWidth="1"/>
    <col min="9742" max="9743" width="13" style="6" bestFit="1" customWidth="1"/>
    <col min="9744" max="9744" width="11.42578125" style="6" bestFit="1" customWidth="1"/>
    <col min="9745" max="9745" width="14" style="6" bestFit="1" customWidth="1"/>
    <col min="9746" max="9746" width="11.42578125" style="6"/>
    <col min="9747" max="9747" width="14.5703125" style="6" customWidth="1"/>
    <col min="9748" max="9984" width="11.42578125" style="6"/>
    <col min="9985" max="9985" width="40" style="6" customWidth="1"/>
    <col min="9986" max="9986" width="23.7109375" style="6" customWidth="1"/>
    <col min="9987" max="9987" width="18.28515625" style="6" customWidth="1"/>
    <col min="9988" max="9988" width="13" style="6" bestFit="1" customWidth="1"/>
    <col min="9989" max="9991" width="14" style="6" bestFit="1" customWidth="1"/>
    <col min="9992" max="9992" width="17.5703125" style="6" bestFit="1" customWidth="1"/>
    <col min="9993" max="9993" width="11.42578125" style="6" bestFit="1" customWidth="1"/>
    <col min="9994" max="9994" width="10.42578125" style="6" bestFit="1" customWidth="1"/>
    <col min="9995" max="9996" width="9.42578125" style="6" bestFit="1" customWidth="1"/>
    <col min="9997" max="9997" width="8.5703125" style="6" bestFit="1" customWidth="1"/>
    <col min="9998" max="9999" width="13" style="6" bestFit="1" customWidth="1"/>
    <col min="10000" max="10000" width="11.42578125" style="6" bestFit="1" customWidth="1"/>
    <col min="10001" max="10001" width="14" style="6" bestFit="1" customWidth="1"/>
    <col min="10002" max="10002" width="11.42578125" style="6"/>
    <col min="10003" max="10003" width="14.5703125" style="6" customWidth="1"/>
    <col min="10004" max="10240" width="11.42578125" style="6"/>
    <col min="10241" max="10241" width="40" style="6" customWidth="1"/>
    <col min="10242" max="10242" width="23.7109375" style="6" customWidth="1"/>
    <col min="10243" max="10243" width="18.28515625" style="6" customWidth="1"/>
    <col min="10244" max="10244" width="13" style="6" bestFit="1" customWidth="1"/>
    <col min="10245" max="10247" width="14" style="6" bestFit="1" customWidth="1"/>
    <col min="10248" max="10248" width="17.5703125" style="6" bestFit="1" customWidth="1"/>
    <col min="10249" max="10249" width="11.42578125" style="6" bestFit="1" customWidth="1"/>
    <col min="10250" max="10250" width="10.42578125" style="6" bestFit="1" customWidth="1"/>
    <col min="10251" max="10252" width="9.42578125" style="6" bestFit="1" customWidth="1"/>
    <col min="10253" max="10253" width="8.5703125" style="6" bestFit="1" customWidth="1"/>
    <col min="10254" max="10255" width="13" style="6" bestFit="1" customWidth="1"/>
    <col min="10256" max="10256" width="11.42578125" style="6" bestFit="1" customWidth="1"/>
    <col min="10257" max="10257" width="14" style="6" bestFit="1" customWidth="1"/>
    <col min="10258" max="10258" width="11.42578125" style="6"/>
    <col min="10259" max="10259" width="14.5703125" style="6" customWidth="1"/>
    <col min="10260" max="10496" width="11.42578125" style="6"/>
    <col min="10497" max="10497" width="40" style="6" customWidth="1"/>
    <col min="10498" max="10498" width="23.7109375" style="6" customWidth="1"/>
    <col min="10499" max="10499" width="18.28515625" style="6" customWidth="1"/>
    <col min="10500" max="10500" width="13" style="6" bestFit="1" customWidth="1"/>
    <col min="10501" max="10503" width="14" style="6" bestFit="1" customWidth="1"/>
    <col min="10504" max="10504" width="17.5703125" style="6" bestFit="1" customWidth="1"/>
    <col min="10505" max="10505" width="11.42578125" style="6" bestFit="1" customWidth="1"/>
    <col min="10506" max="10506" width="10.42578125" style="6" bestFit="1" customWidth="1"/>
    <col min="10507" max="10508" width="9.42578125" style="6" bestFit="1" customWidth="1"/>
    <col min="10509" max="10509" width="8.5703125" style="6" bestFit="1" customWidth="1"/>
    <col min="10510" max="10511" width="13" style="6" bestFit="1" customWidth="1"/>
    <col min="10512" max="10512" width="11.42578125" style="6" bestFit="1" customWidth="1"/>
    <col min="10513" max="10513" width="14" style="6" bestFit="1" customWidth="1"/>
    <col min="10514" max="10514" width="11.42578125" style="6"/>
    <col min="10515" max="10515" width="14.5703125" style="6" customWidth="1"/>
    <col min="10516" max="10752" width="11.42578125" style="6"/>
    <col min="10753" max="10753" width="40" style="6" customWidth="1"/>
    <col min="10754" max="10754" width="23.7109375" style="6" customWidth="1"/>
    <col min="10755" max="10755" width="18.28515625" style="6" customWidth="1"/>
    <col min="10756" max="10756" width="13" style="6" bestFit="1" customWidth="1"/>
    <col min="10757" max="10759" width="14" style="6" bestFit="1" customWidth="1"/>
    <col min="10760" max="10760" width="17.5703125" style="6" bestFit="1" customWidth="1"/>
    <col min="10761" max="10761" width="11.42578125" style="6" bestFit="1" customWidth="1"/>
    <col min="10762" max="10762" width="10.42578125" style="6" bestFit="1" customWidth="1"/>
    <col min="10763" max="10764" width="9.42578125" style="6" bestFit="1" customWidth="1"/>
    <col min="10765" max="10765" width="8.5703125" style="6" bestFit="1" customWidth="1"/>
    <col min="10766" max="10767" width="13" style="6" bestFit="1" customWidth="1"/>
    <col min="10768" max="10768" width="11.42578125" style="6" bestFit="1" customWidth="1"/>
    <col min="10769" max="10769" width="14" style="6" bestFit="1" customWidth="1"/>
    <col min="10770" max="10770" width="11.42578125" style="6"/>
    <col min="10771" max="10771" width="14.5703125" style="6" customWidth="1"/>
    <col min="10772" max="11008" width="11.42578125" style="6"/>
    <col min="11009" max="11009" width="40" style="6" customWidth="1"/>
    <col min="11010" max="11010" width="23.7109375" style="6" customWidth="1"/>
    <col min="11011" max="11011" width="18.28515625" style="6" customWidth="1"/>
    <col min="11012" max="11012" width="13" style="6" bestFit="1" customWidth="1"/>
    <col min="11013" max="11015" width="14" style="6" bestFit="1" customWidth="1"/>
    <col min="11016" max="11016" width="17.5703125" style="6" bestFit="1" customWidth="1"/>
    <col min="11017" max="11017" width="11.42578125" style="6" bestFit="1" customWidth="1"/>
    <col min="11018" max="11018" width="10.42578125" style="6" bestFit="1" customWidth="1"/>
    <col min="11019" max="11020" width="9.42578125" style="6" bestFit="1" customWidth="1"/>
    <col min="11021" max="11021" width="8.5703125" style="6" bestFit="1" customWidth="1"/>
    <col min="11022" max="11023" width="13" style="6" bestFit="1" customWidth="1"/>
    <col min="11024" max="11024" width="11.42578125" style="6" bestFit="1" customWidth="1"/>
    <col min="11025" max="11025" width="14" style="6" bestFit="1" customWidth="1"/>
    <col min="11026" max="11026" width="11.42578125" style="6"/>
    <col min="11027" max="11027" width="14.5703125" style="6" customWidth="1"/>
    <col min="11028" max="11264" width="11.42578125" style="6"/>
    <col min="11265" max="11265" width="40" style="6" customWidth="1"/>
    <col min="11266" max="11266" width="23.7109375" style="6" customWidth="1"/>
    <col min="11267" max="11267" width="18.28515625" style="6" customWidth="1"/>
    <col min="11268" max="11268" width="13" style="6" bestFit="1" customWidth="1"/>
    <col min="11269" max="11271" width="14" style="6" bestFit="1" customWidth="1"/>
    <col min="11272" max="11272" width="17.5703125" style="6" bestFit="1" customWidth="1"/>
    <col min="11273" max="11273" width="11.42578125" style="6" bestFit="1" customWidth="1"/>
    <col min="11274" max="11274" width="10.42578125" style="6" bestFit="1" customWidth="1"/>
    <col min="11275" max="11276" width="9.42578125" style="6" bestFit="1" customWidth="1"/>
    <col min="11277" max="11277" width="8.5703125" style="6" bestFit="1" customWidth="1"/>
    <col min="11278" max="11279" width="13" style="6" bestFit="1" customWidth="1"/>
    <col min="11280" max="11280" width="11.42578125" style="6" bestFit="1" customWidth="1"/>
    <col min="11281" max="11281" width="14" style="6" bestFit="1" customWidth="1"/>
    <col min="11282" max="11282" width="11.42578125" style="6"/>
    <col min="11283" max="11283" width="14.5703125" style="6" customWidth="1"/>
    <col min="11284" max="11520" width="11.42578125" style="6"/>
    <col min="11521" max="11521" width="40" style="6" customWidth="1"/>
    <col min="11522" max="11522" width="23.7109375" style="6" customWidth="1"/>
    <col min="11523" max="11523" width="18.28515625" style="6" customWidth="1"/>
    <col min="11524" max="11524" width="13" style="6" bestFit="1" customWidth="1"/>
    <col min="11525" max="11527" width="14" style="6" bestFit="1" customWidth="1"/>
    <col min="11528" max="11528" width="17.5703125" style="6" bestFit="1" customWidth="1"/>
    <col min="11529" max="11529" width="11.42578125" style="6" bestFit="1" customWidth="1"/>
    <col min="11530" max="11530" width="10.42578125" style="6" bestFit="1" customWidth="1"/>
    <col min="11531" max="11532" width="9.42578125" style="6" bestFit="1" customWidth="1"/>
    <col min="11533" max="11533" width="8.5703125" style="6" bestFit="1" customWidth="1"/>
    <col min="11534" max="11535" width="13" style="6" bestFit="1" customWidth="1"/>
    <col min="11536" max="11536" width="11.42578125" style="6" bestFit="1" customWidth="1"/>
    <col min="11537" max="11537" width="14" style="6" bestFit="1" customWidth="1"/>
    <col min="11538" max="11538" width="11.42578125" style="6"/>
    <col min="11539" max="11539" width="14.5703125" style="6" customWidth="1"/>
    <col min="11540" max="11776" width="11.42578125" style="6"/>
    <col min="11777" max="11777" width="40" style="6" customWidth="1"/>
    <col min="11778" max="11778" width="23.7109375" style="6" customWidth="1"/>
    <col min="11779" max="11779" width="18.28515625" style="6" customWidth="1"/>
    <col min="11780" max="11780" width="13" style="6" bestFit="1" customWidth="1"/>
    <col min="11781" max="11783" width="14" style="6" bestFit="1" customWidth="1"/>
    <col min="11784" max="11784" width="17.5703125" style="6" bestFit="1" customWidth="1"/>
    <col min="11785" max="11785" width="11.42578125" style="6" bestFit="1" customWidth="1"/>
    <col min="11786" max="11786" width="10.42578125" style="6" bestFit="1" customWidth="1"/>
    <col min="11787" max="11788" width="9.42578125" style="6" bestFit="1" customWidth="1"/>
    <col min="11789" max="11789" width="8.5703125" style="6" bestFit="1" customWidth="1"/>
    <col min="11790" max="11791" width="13" style="6" bestFit="1" customWidth="1"/>
    <col min="11792" max="11792" width="11.42578125" style="6" bestFit="1" customWidth="1"/>
    <col min="11793" max="11793" width="14" style="6" bestFit="1" customWidth="1"/>
    <col min="11794" max="11794" width="11.42578125" style="6"/>
    <col min="11795" max="11795" width="14.5703125" style="6" customWidth="1"/>
    <col min="11796" max="12032" width="11.42578125" style="6"/>
    <col min="12033" max="12033" width="40" style="6" customWidth="1"/>
    <col min="12034" max="12034" width="23.7109375" style="6" customWidth="1"/>
    <col min="12035" max="12035" width="18.28515625" style="6" customWidth="1"/>
    <col min="12036" max="12036" width="13" style="6" bestFit="1" customWidth="1"/>
    <col min="12037" max="12039" width="14" style="6" bestFit="1" customWidth="1"/>
    <col min="12040" max="12040" width="17.5703125" style="6" bestFit="1" customWidth="1"/>
    <col min="12041" max="12041" width="11.42578125" style="6" bestFit="1" customWidth="1"/>
    <col min="12042" max="12042" width="10.42578125" style="6" bestFit="1" customWidth="1"/>
    <col min="12043" max="12044" width="9.42578125" style="6" bestFit="1" customWidth="1"/>
    <col min="12045" max="12045" width="8.5703125" style="6" bestFit="1" customWidth="1"/>
    <col min="12046" max="12047" width="13" style="6" bestFit="1" customWidth="1"/>
    <col min="12048" max="12048" width="11.42578125" style="6" bestFit="1" customWidth="1"/>
    <col min="12049" max="12049" width="14" style="6" bestFit="1" customWidth="1"/>
    <col min="12050" max="12050" width="11.42578125" style="6"/>
    <col min="12051" max="12051" width="14.5703125" style="6" customWidth="1"/>
    <col min="12052" max="12288" width="11.42578125" style="6"/>
    <col min="12289" max="12289" width="40" style="6" customWidth="1"/>
    <col min="12290" max="12290" width="23.7109375" style="6" customWidth="1"/>
    <col min="12291" max="12291" width="18.28515625" style="6" customWidth="1"/>
    <col min="12292" max="12292" width="13" style="6" bestFit="1" customWidth="1"/>
    <col min="12293" max="12295" width="14" style="6" bestFit="1" customWidth="1"/>
    <col min="12296" max="12296" width="17.5703125" style="6" bestFit="1" customWidth="1"/>
    <col min="12297" max="12297" width="11.42578125" style="6" bestFit="1" customWidth="1"/>
    <col min="12298" max="12298" width="10.42578125" style="6" bestFit="1" customWidth="1"/>
    <col min="12299" max="12300" width="9.42578125" style="6" bestFit="1" customWidth="1"/>
    <col min="12301" max="12301" width="8.5703125" style="6" bestFit="1" customWidth="1"/>
    <col min="12302" max="12303" width="13" style="6" bestFit="1" customWidth="1"/>
    <col min="12304" max="12304" width="11.42578125" style="6" bestFit="1" customWidth="1"/>
    <col min="12305" max="12305" width="14" style="6" bestFit="1" customWidth="1"/>
    <col min="12306" max="12306" width="11.42578125" style="6"/>
    <col min="12307" max="12307" width="14.5703125" style="6" customWidth="1"/>
    <col min="12308" max="12544" width="11.42578125" style="6"/>
    <col min="12545" max="12545" width="40" style="6" customWidth="1"/>
    <col min="12546" max="12546" width="23.7109375" style="6" customWidth="1"/>
    <col min="12547" max="12547" width="18.28515625" style="6" customWidth="1"/>
    <col min="12548" max="12548" width="13" style="6" bestFit="1" customWidth="1"/>
    <col min="12549" max="12551" width="14" style="6" bestFit="1" customWidth="1"/>
    <col min="12552" max="12552" width="17.5703125" style="6" bestFit="1" customWidth="1"/>
    <col min="12553" max="12553" width="11.42578125" style="6" bestFit="1" customWidth="1"/>
    <col min="12554" max="12554" width="10.42578125" style="6" bestFit="1" customWidth="1"/>
    <col min="12555" max="12556" width="9.42578125" style="6" bestFit="1" customWidth="1"/>
    <col min="12557" max="12557" width="8.5703125" style="6" bestFit="1" customWidth="1"/>
    <col min="12558" max="12559" width="13" style="6" bestFit="1" customWidth="1"/>
    <col min="12560" max="12560" width="11.42578125" style="6" bestFit="1" customWidth="1"/>
    <col min="12561" max="12561" width="14" style="6" bestFit="1" customWidth="1"/>
    <col min="12562" max="12562" width="11.42578125" style="6"/>
    <col min="12563" max="12563" width="14.5703125" style="6" customWidth="1"/>
    <col min="12564" max="12800" width="11.42578125" style="6"/>
    <col min="12801" max="12801" width="40" style="6" customWidth="1"/>
    <col min="12802" max="12802" width="23.7109375" style="6" customWidth="1"/>
    <col min="12803" max="12803" width="18.28515625" style="6" customWidth="1"/>
    <col min="12804" max="12804" width="13" style="6" bestFit="1" customWidth="1"/>
    <col min="12805" max="12807" width="14" style="6" bestFit="1" customWidth="1"/>
    <col min="12808" max="12808" width="17.5703125" style="6" bestFit="1" customWidth="1"/>
    <col min="12809" max="12809" width="11.42578125" style="6" bestFit="1" customWidth="1"/>
    <col min="12810" max="12810" width="10.42578125" style="6" bestFit="1" customWidth="1"/>
    <col min="12811" max="12812" width="9.42578125" style="6" bestFit="1" customWidth="1"/>
    <col min="12813" max="12813" width="8.5703125" style="6" bestFit="1" customWidth="1"/>
    <col min="12814" max="12815" width="13" style="6" bestFit="1" customWidth="1"/>
    <col min="12816" max="12816" width="11.42578125" style="6" bestFit="1" customWidth="1"/>
    <col min="12817" max="12817" width="14" style="6" bestFit="1" customWidth="1"/>
    <col min="12818" max="12818" width="11.42578125" style="6"/>
    <col min="12819" max="12819" width="14.5703125" style="6" customWidth="1"/>
    <col min="12820" max="13056" width="11.42578125" style="6"/>
    <col min="13057" max="13057" width="40" style="6" customWidth="1"/>
    <col min="13058" max="13058" width="23.7109375" style="6" customWidth="1"/>
    <col min="13059" max="13059" width="18.28515625" style="6" customWidth="1"/>
    <col min="13060" max="13060" width="13" style="6" bestFit="1" customWidth="1"/>
    <col min="13061" max="13063" width="14" style="6" bestFit="1" customWidth="1"/>
    <col min="13064" max="13064" width="17.5703125" style="6" bestFit="1" customWidth="1"/>
    <col min="13065" max="13065" width="11.42578125" style="6" bestFit="1" customWidth="1"/>
    <col min="13066" max="13066" width="10.42578125" style="6" bestFit="1" customWidth="1"/>
    <col min="13067" max="13068" width="9.42578125" style="6" bestFit="1" customWidth="1"/>
    <col min="13069" max="13069" width="8.5703125" style="6" bestFit="1" customWidth="1"/>
    <col min="13070" max="13071" width="13" style="6" bestFit="1" customWidth="1"/>
    <col min="13072" max="13072" width="11.42578125" style="6" bestFit="1" customWidth="1"/>
    <col min="13073" max="13073" width="14" style="6" bestFit="1" customWidth="1"/>
    <col min="13074" max="13074" width="11.42578125" style="6"/>
    <col min="13075" max="13075" width="14.5703125" style="6" customWidth="1"/>
    <col min="13076" max="13312" width="11.42578125" style="6"/>
    <col min="13313" max="13313" width="40" style="6" customWidth="1"/>
    <col min="13314" max="13314" width="23.7109375" style="6" customWidth="1"/>
    <col min="13315" max="13315" width="18.28515625" style="6" customWidth="1"/>
    <col min="13316" max="13316" width="13" style="6" bestFit="1" customWidth="1"/>
    <col min="13317" max="13319" width="14" style="6" bestFit="1" customWidth="1"/>
    <col min="13320" max="13320" width="17.5703125" style="6" bestFit="1" customWidth="1"/>
    <col min="13321" max="13321" width="11.42578125" style="6" bestFit="1" customWidth="1"/>
    <col min="13322" max="13322" width="10.42578125" style="6" bestFit="1" customWidth="1"/>
    <col min="13323" max="13324" width="9.42578125" style="6" bestFit="1" customWidth="1"/>
    <col min="13325" max="13325" width="8.5703125" style="6" bestFit="1" customWidth="1"/>
    <col min="13326" max="13327" width="13" style="6" bestFit="1" customWidth="1"/>
    <col min="13328" max="13328" width="11.42578125" style="6" bestFit="1" customWidth="1"/>
    <col min="13329" max="13329" width="14" style="6" bestFit="1" customWidth="1"/>
    <col min="13330" max="13330" width="11.42578125" style="6"/>
    <col min="13331" max="13331" width="14.5703125" style="6" customWidth="1"/>
    <col min="13332" max="13568" width="11.42578125" style="6"/>
    <col min="13569" max="13569" width="40" style="6" customWidth="1"/>
    <col min="13570" max="13570" width="23.7109375" style="6" customWidth="1"/>
    <col min="13571" max="13571" width="18.28515625" style="6" customWidth="1"/>
    <col min="13572" max="13572" width="13" style="6" bestFit="1" customWidth="1"/>
    <col min="13573" max="13575" width="14" style="6" bestFit="1" customWidth="1"/>
    <col min="13576" max="13576" width="17.5703125" style="6" bestFit="1" customWidth="1"/>
    <col min="13577" max="13577" width="11.42578125" style="6" bestFit="1" customWidth="1"/>
    <col min="13578" max="13578" width="10.42578125" style="6" bestFit="1" customWidth="1"/>
    <col min="13579" max="13580" width="9.42578125" style="6" bestFit="1" customWidth="1"/>
    <col min="13581" max="13581" width="8.5703125" style="6" bestFit="1" customWidth="1"/>
    <col min="13582" max="13583" width="13" style="6" bestFit="1" customWidth="1"/>
    <col min="13584" max="13584" width="11.42578125" style="6" bestFit="1" customWidth="1"/>
    <col min="13585" max="13585" width="14" style="6" bestFit="1" customWidth="1"/>
    <col min="13586" max="13586" width="11.42578125" style="6"/>
    <col min="13587" max="13587" width="14.5703125" style="6" customWidth="1"/>
    <col min="13588" max="13824" width="11.42578125" style="6"/>
    <col min="13825" max="13825" width="40" style="6" customWidth="1"/>
    <col min="13826" max="13826" width="23.7109375" style="6" customWidth="1"/>
    <col min="13827" max="13827" width="18.28515625" style="6" customWidth="1"/>
    <col min="13828" max="13828" width="13" style="6" bestFit="1" customWidth="1"/>
    <col min="13829" max="13831" width="14" style="6" bestFit="1" customWidth="1"/>
    <col min="13832" max="13832" width="17.5703125" style="6" bestFit="1" customWidth="1"/>
    <col min="13833" max="13833" width="11.42578125" style="6" bestFit="1" customWidth="1"/>
    <col min="13834" max="13834" width="10.42578125" style="6" bestFit="1" customWidth="1"/>
    <col min="13835" max="13836" width="9.42578125" style="6" bestFit="1" customWidth="1"/>
    <col min="13837" max="13837" width="8.5703125" style="6" bestFit="1" customWidth="1"/>
    <col min="13838" max="13839" width="13" style="6" bestFit="1" customWidth="1"/>
    <col min="13840" max="13840" width="11.42578125" style="6" bestFit="1" customWidth="1"/>
    <col min="13841" max="13841" width="14" style="6" bestFit="1" customWidth="1"/>
    <col min="13842" max="13842" width="11.42578125" style="6"/>
    <col min="13843" max="13843" width="14.5703125" style="6" customWidth="1"/>
    <col min="13844" max="14080" width="11.42578125" style="6"/>
    <col min="14081" max="14081" width="40" style="6" customWidth="1"/>
    <col min="14082" max="14082" width="23.7109375" style="6" customWidth="1"/>
    <col min="14083" max="14083" width="18.28515625" style="6" customWidth="1"/>
    <col min="14084" max="14084" width="13" style="6" bestFit="1" customWidth="1"/>
    <col min="14085" max="14087" width="14" style="6" bestFit="1" customWidth="1"/>
    <col min="14088" max="14088" width="17.5703125" style="6" bestFit="1" customWidth="1"/>
    <col min="14089" max="14089" width="11.42578125" style="6" bestFit="1" customWidth="1"/>
    <col min="14090" max="14090" width="10.42578125" style="6" bestFit="1" customWidth="1"/>
    <col min="14091" max="14092" width="9.42578125" style="6" bestFit="1" customWidth="1"/>
    <col min="14093" max="14093" width="8.5703125" style="6" bestFit="1" customWidth="1"/>
    <col min="14094" max="14095" width="13" style="6" bestFit="1" customWidth="1"/>
    <col min="14096" max="14096" width="11.42578125" style="6" bestFit="1" customWidth="1"/>
    <col min="14097" max="14097" width="14" style="6" bestFit="1" customWidth="1"/>
    <col min="14098" max="14098" width="11.42578125" style="6"/>
    <col min="14099" max="14099" width="14.5703125" style="6" customWidth="1"/>
    <col min="14100" max="14336" width="11.42578125" style="6"/>
    <col min="14337" max="14337" width="40" style="6" customWidth="1"/>
    <col min="14338" max="14338" width="23.7109375" style="6" customWidth="1"/>
    <col min="14339" max="14339" width="18.28515625" style="6" customWidth="1"/>
    <col min="14340" max="14340" width="13" style="6" bestFit="1" customWidth="1"/>
    <col min="14341" max="14343" width="14" style="6" bestFit="1" customWidth="1"/>
    <col min="14344" max="14344" width="17.5703125" style="6" bestFit="1" customWidth="1"/>
    <col min="14345" max="14345" width="11.42578125" style="6" bestFit="1" customWidth="1"/>
    <col min="14346" max="14346" width="10.42578125" style="6" bestFit="1" customWidth="1"/>
    <col min="14347" max="14348" width="9.42578125" style="6" bestFit="1" customWidth="1"/>
    <col min="14349" max="14349" width="8.5703125" style="6" bestFit="1" customWidth="1"/>
    <col min="14350" max="14351" width="13" style="6" bestFit="1" customWidth="1"/>
    <col min="14352" max="14352" width="11.42578125" style="6" bestFit="1" customWidth="1"/>
    <col min="14353" max="14353" width="14" style="6" bestFit="1" customWidth="1"/>
    <col min="14354" max="14354" width="11.42578125" style="6"/>
    <col min="14355" max="14355" width="14.5703125" style="6" customWidth="1"/>
    <col min="14356" max="14592" width="11.42578125" style="6"/>
    <col min="14593" max="14593" width="40" style="6" customWidth="1"/>
    <col min="14594" max="14594" width="23.7109375" style="6" customWidth="1"/>
    <col min="14595" max="14595" width="18.28515625" style="6" customWidth="1"/>
    <col min="14596" max="14596" width="13" style="6" bestFit="1" customWidth="1"/>
    <col min="14597" max="14599" width="14" style="6" bestFit="1" customWidth="1"/>
    <col min="14600" max="14600" width="17.5703125" style="6" bestFit="1" customWidth="1"/>
    <col min="14601" max="14601" width="11.42578125" style="6" bestFit="1" customWidth="1"/>
    <col min="14602" max="14602" width="10.42578125" style="6" bestFit="1" customWidth="1"/>
    <col min="14603" max="14604" width="9.42578125" style="6" bestFit="1" customWidth="1"/>
    <col min="14605" max="14605" width="8.5703125" style="6" bestFit="1" customWidth="1"/>
    <col min="14606" max="14607" width="13" style="6" bestFit="1" customWidth="1"/>
    <col min="14608" max="14608" width="11.42578125" style="6" bestFit="1" customWidth="1"/>
    <col min="14609" max="14609" width="14" style="6" bestFit="1" customWidth="1"/>
    <col min="14610" max="14610" width="11.42578125" style="6"/>
    <col min="14611" max="14611" width="14.5703125" style="6" customWidth="1"/>
    <col min="14612" max="14848" width="11.42578125" style="6"/>
    <col min="14849" max="14849" width="40" style="6" customWidth="1"/>
    <col min="14850" max="14850" width="23.7109375" style="6" customWidth="1"/>
    <col min="14851" max="14851" width="18.28515625" style="6" customWidth="1"/>
    <col min="14852" max="14852" width="13" style="6" bestFit="1" customWidth="1"/>
    <col min="14853" max="14855" width="14" style="6" bestFit="1" customWidth="1"/>
    <col min="14856" max="14856" width="17.5703125" style="6" bestFit="1" customWidth="1"/>
    <col min="14857" max="14857" width="11.42578125" style="6" bestFit="1" customWidth="1"/>
    <col min="14858" max="14858" width="10.42578125" style="6" bestFit="1" customWidth="1"/>
    <col min="14859" max="14860" width="9.42578125" style="6" bestFit="1" customWidth="1"/>
    <col min="14861" max="14861" width="8.5703125" style="6" bestFit="1" customWidth="1"/>
    <col min="14862" max="14863" width="13" style="6" bestFit="1" customWidth="1"/>
    <col min="14864" max="14864" width="11.42578125" style="6" bestFit="1" customWidth="1"/>
    <col min="14865" max="14865" width="14" style="6" bestFit="1" customWidth="1"/>
    <col min="14866" max="14866" width="11.42578125" style="6"/>
    <col min="14867" max="14867" width="14.5703125" style="6" customWidth="1"/>
    <col min="14868" max="15104" width="11.42578125" style="6"/>
    <col min="15105" max="15105" width="40" style="6" customWidth="1"/>
    <col min="15106" max="15106" width="23.7109375" style="6" customWidth="1"/>
    <col min="15107" max="15107" width="18.28515625" style="6" customWidth="1"/>
    <col min="15108" max="15108" width="13" style="6" bestFit="1" customWidth="1"/>
    <col min="15109" max="15111" width="14" style="6" bestFit="1" customWidth="1"/>
    <col min="15112" max="15112" width="17.5703125" style="6" bestFit="1" customWidth="1"/>
    <col min="15113" max="15113" width="11.42578125" style="6" bestFit="1" customWidth="1"/>
    <col min="15114" max="15114" width="10.42578125" style="6" bestFit="1" customWidth="1"/>
    <col min="15115" max="15116" width="9.42578125" style="6" bestFit="1" customWidth="1"/>
    <col min="15117" max="15117" width="8.5703125" style="6" bestFit="1" customWidth="1"/>
    <col min="15118" max="15119" width="13" style="6" bestFit="1" customWidth="1"/>
    <col min="15120" max="15120" width="11.42578125" style="6" bestFit="1" customWidth="1"/>
    <col min="15121" max="15121" width="14" style="6" bestFit="1" customWidth="1"/>
    <col min="15122" max="15122" width="11.42578125" style="6"/>
    <col min="15123" max="15123" width="14.5703125" style="6" customWidth="1"/>
    <col min="15124" max="15360" width="11.42578125" style="6"/>
    <col min="15361" max="15361" width="40" style="6" customWidth="1"/>
    <col min="15362" max="15362" width="23.7109375" style="6" customWidth="1"/>
    <col min="15363" max="15363" width="18.28515625" style="6" customWidth="1"/>
    <col min="15364" max="15364" width="13" style="6" bestFit="1" customWidth="1"/>
    <col min="15365" max="15367" width="14" style="6" bestFit="1" customWidth="1"/>
    <col min="15368" max="15368" width="17.5703125" style="6" bestFit="1" customWidth="1"/>
    <col min="15369" max="15369" width="11.42578125" style="6" bestFit="1" customWidth="1"/>
    <col min="15370" max="15370" width="10.42578125" style="6" bestFit="1" customWidth="1"/>
    <col min="15371" max="15372" width="9.42578125" style="6" bestFit="1" customWidth="1"/>
    <col min="15373" max="15373" width="8.5703125" style="6" bestFit="1" customWidth="1"/>
    <col min="15374" max="15375" width="13" style="6" bestFit="1" customWidth="1"/>
    <col min="15376" max="15376" width="11.42578125" style="6" bestFit="1" customWidth="1"/>
    <col min="15377" max="15377" width="14" style="6" bestFit="1" customWidth="1"/>
    <col min="15378" max="15378" width="11.42578125" style="6"/>
    <col min="15379" max="15379" width="14.5703125" style="6" customWidth="1"/>
    <col min="15380" max="15616" width="11.42578125" style="6"/>
    <col min="15617" max="15617" width="40" style="6" customWidth="1"/>
    <col min="15618" max="15618" width="23.7109375" style="6" customWidth="1"/>
    <col min="15619" max="15619" width="18.28515625" style="6" customWidth="1"/>
    <col min="15620" max="15620" width="13" style="6" bestFit="1" customWidth="1"/>
    <col min="15621" max="15623" width="14" style="6" bestFit="1" customWidth="1"/>
    <col min="15624" max="15624" width="17.5703125" style="6" bestFit="1" customWidth="1"/>
    <col min="15625" max="15625" width="11.42578125" style="6" bestFit="1" customWidth="1"/>
    <col min="15626" max="15626" width="10.42578125" style="6" bestFit="1" customWidth="1"/>
    <col min="15627" max="15628" width="9.42578125" style="6" bestFit="1" customWidth="1"/>
    <col min="15629" max="15629" width="8.5703125" style="6" bestFit="1" customWidth="1"/>
    <col min="15630" max="15631" width="13" style="6" bestFit="1" customWidth="1"/>
    <col min="15632" max="15632" width="11.42578125" style="6" bestFit="1" customWidth="1"/>
    <col min="15633" max="15633" width="14" style="6" bestFit="1" customWidth="1"/>
    <col min="15634" max="15634" width="11.42578125" style="6"/>
    <col min="15635" max="15635" width="14.5703125" style="6" customWidth="1"/>
    <col min="15636" max="15872" width="11.42578125" style="6"/>
    <col min="15873" max="15873" width="40" style="6" customWidth="1"/>
    <col min="15874" max="15874" width="23.7109375" style="6" customWidth="1"/>
    <col min="15875" max="15875" width="18.28515625" style="6" customWidth="1"/>
    <col min="15876" max="15876" width="13" style="6" bestFit="1" customWidth="1"/>
    <col min="15877" max="15879" width="14" style="6" bestFit="1" customWidth="1"/>
    <col min="15880" max="15880" width="17.5703125" style="6" bestFit="1" customWidth="1"/>
    <col min="15881" max="15881" width="11.42578125" style="6" bestFit="1" customWidth="1"/>
    <col min="15882" max="15882" width="10.42578125" style="6" bestFit="1" customWidth="1"/>
    <col min="15883" max="15884" width="9.42578125" style="6" bestFit="1" customWidth="1"/>
    <col min="15885" max="15885" width="8.5703125" style="6" bestFit="1" customWidth="1"/>
    <col min="15886" max="15887" width="13" style="6" bestFit="1" customWidth="1"/>
    <col min="15888" max="15888" width="11.42578125" style="6" bestFit="1" customWidth="1"/>
    <col min="15889" max="15889" width="14" style="6" bestFit="1" customWidth="1"/>
    <col min="15890" max="15890" width="11.42578125" style="6"/>
    <col min="15891" max="15891" width="14.5703125" style="6" customWidth="1"/>
    <col min="15892" max="16128" width="11.42578125" style="6"/>
    <col min="16129" max="16129" width="40" style="6" customWidth="1"/>
    <col min="16130" max="16130" width="23.7109375" style="6" customWidth="1"/>
    <col min="16131" max="16131" width="18.28515625" style="6" customWidth="1"/>
    <col min="16132" max="16132" width="13" style="6" bestFit="1" customWidth="1"/>
    <col min="16133" max="16135" width="14" style="6" bestFit="1" customWidth="1"/>
    <col min="16136" max="16136" width="17.5703125" style="6" bestFit="1" customWidth="1"/>
    <col min="16137" max="16137" width="11.42578125" style="6" bestFit="1" customWidth="1"/>
    <col min="16138" max="16138" width="10.42578125" style="6" bestFit="1" customWidth="1"/>
    <col min="16139" max="16140" width="9.42578125" style="6" bestFit="1" customWidth="1"/>
    <col min="16141" max="16141" width="8.5703125" style="6" bestFit="1" customWidth="1"/>
    <col min="16142" max="16143" width="13" style="6" bestFit="1" customWidth="1"/>
    <col min="16144" max="16144" width="11.42578125" style="6" bestFit="1" customWidth="1"/>
    <col min="16145" max="16145" width="14" style="6" bestFit="1" customWidth="1"/>
    <col min="16146" max="16146" width="11.42578125" style="6"/>
    <col min="16147" max="16147" width="14.5703125" style="6" customWidth="1"/>
    <col min="16148" max="16384" width="11.42578125" style="6"/>
  </cols>
  <sheetData>
    <row r="1" spans="1:17" x14ac:dyDescent="0.25">
      <c r="A1" s="151" t="s">
        <v>135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</row>
    <row r="2" spans="1:17" x14ac:dyDescent="0.25">
      <c r="A2" s="151" t="s">
        <v>227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</row>
    <row r="3" spans="1:17" x14ac:dyDescent="0.25">
      <c r="A3" s="151" t="s">
        <v>183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</row>
    <row r="4" spans="1:17" x14ac:dyDescent="0.25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1:17" ht="16.5" customHeight="1" x14ac:dyDescent="0.25">
      <c r="A5" s="152" t="s">
        <v>85</v>
      </c>
      <c r="B5" s="152" t="s">
        <v>89</v>
      </c>
      <c r="C5" s="152" t="s">
        <v>136</v>
      </c>
      <c r="D5" s="152"/>
      <c r="E5" s="152"/>
      <c r="F5" s="152"/>
      <c r="G5" s="152"/>
      <c r="H5" s="152" t="s">
        <v>137</v>
      </c>
      <c r="I5" s="152"/>
      <c r="J5" s="152"/>
      <c r="K5" s="152"/>
      <c r="L5" s="152"/>
      <c r="M5" s="152"/>
      <c r="N5" s="152"/>
      <c r="O5" s="152"/>
      <c r="P5" s="152"/>
      <c r="Q5" s="152"/>
    </row>
    <row r="6" spans="1:17" s="7" customFormat="1" ht="16.5" customHeight="1" x14ac:dyDescent="0.25">
      <c r="A6" s="152"/>
      <c r="B6" s="152"/>
      <c r="C6" s="136" t="s">
        <v>138</v>
      </c>
      <c r="D6" s="136" t="s">
        <v>139</v>
      </c>
      <c r="E6" s="136" t="s">
        <v>140</v>
      </c>
      <c r="F6" s="136" t="s">
        <v>141</v>
      </c>
      <c r="G6" s="136" t="s">
        <v>142</v>
      </c>
      <c r="H6" s="136" t="s">
        <v>143</v>
      </c>
      <c r="I6" s="136" t="s">
        <v>65</v>
      </c>
      <c r="J6" s="136" t="s">
        <v>5</v>
      </c>
      <c r="K6" s="136" t="s">
        <v>3</v>
      </c>
      <c r="L6" s="136" t="s">
        <v>144</v>
      </c>
      <c r="M6" s="136" t="s">
        <v>145</v>
      </c>
      <c r="N6" s="136" t="s">
        <v>146</v>
      </c>
      <c r="O6" s="136" t="s">
        <v>147</v>
      </c>
      <c r="P6" s="136" t="s">
        <v>148</v>
      </c>
      <c r="Q6" s="136" t="s">
        <v>142</v>
      </c>
    </row>
    <row r="7" spans="1:17" ht="16.5" customHeight="1" x14ac:dyDescent="0.25">
      <c r="A7" s="14" t="s">
        <v>149</v>
      </c>
      <c r="B7" s="15">
        <f>+B8+B14+B17+B32+B33+B36</f>
        <v>39081228.677635841</v>
      </c>
      <c r="C7" s="15">
        <f t="shared" ref="C7:Q7" si="0">+C8+C14+C17+C32+C33+C36</f>
        <v>2446305.6334381998</v>
      </c>
      <c r="D7" s="15">
        <f t="shared" si="0"/>
        <v>964726.50034999999</v>
      </c>
      <c r="E7" s="15">
        <f t="shared" si="0"/>
        <v>7947532.864987486</v>
      </c>
      <c r="F7" s="15">
        <f t="shared" si="0"/>
        <v>14161551.411</v>
      </c>
      <c r="G7" s="15">
        <f t="shared" si="0"/>
        <v>25520116.409775686</v>
      </c>
      <c r="H7" s="15">
        <f t="shared" si="0"/>
        <v>18803.28181</v>
      </c>
      <c r="I7" s="15">
        <f t="shared" si="0"/>
        <v>646814.47600000002</v>
      </c>
      <c r="J7" s="15">
        <f t="shared" si="0"/>
        <v>394091.69322000002</v>
      </c>
      <c r="K7" s="15">
        <f t="shared" si="0"/>
        <v>1706.2624799999999</v>
      </c>
      <c r="L7" s="15">
        <f t="shared" si="0"/>
        <v>0</v>
      </c>
      <c r="M7" s="15">
        <f t="shared" si="0"/>
        <v>0</v>
      </c>
      <c r="N7" s="15">
        <f t="shared" si="0"/>
        <v>6523482.6014800007</v>
      </c>
      <c r="O7" s="15">
        <f t="shared" si="0"/>
        <v>5835975.9659000002</v>
      </c>
      <c r="P7" s="15">
        <f t="shared" si="0"/>
        <v>140237.98697016001</v>
      </c>
      <c r="Q7" s="15">
        <f t="shared" si="0"/>
        <v>13561112.267860157</v>
      </c>
    </row>
    <row r="8" spans="1:17" s="9" customFormat="1" ht="16.5" customHeight="1" x14ac:dyDescent="0.25">
      <c r="A8" s="51" t="s">
        <v>150</v>
      </c>
      <c r="B8" s="52">
        <f>+G8+Q8</f>
        <v>10650415.901330158</v>
      </c>
      <c r="C8" s="52">
        <f>SUM(C9:C13)</f>
        <v>226305.46521999998</v>
      </c>
      <c r="D8" s="52">
        <f t="shared" ref="D8:F8" si="1">SUM(D9:D13)</f>
        <v>160860.26851999998</v>
      </c>
      <c r="E8" s="52">
        <f t="shared" si="1"/>
        <v>880471.32825999998</v>
      </c>
      <c r="F8" s="52">
        <f t="shared" si="1"/>
        <v>0</v>
      </c>
      <c r="G8" s="52">
        <f>SUM(C8:F8)</f>
        <v>1267637.0619999999</v>
      </c>
      <c r="H8" s="52">
        <f>SUM(H9:H13)</f>
        <v>18803.28181</v>
      </c>
      <c r="I8" s="52">
        <f t="shared" ref="I8:P8" si="2">SUM(I9:I13)</f>
        <v>646814.47600000002</v>
      </c>
      <c r="J8" s="52">
        <f t="shared" si="2"/>
        <v>329652.68469000002</v>
      </c>
      <c r="K8" s="52">
        <f t="shared" si="2"/>
        <v>1706.2624799999999</v>
      </c>
      <c r="L8" s="52">
        <f t="shared" si="2"/>
        <v>0</v>
      </c>
      <c r="M8" s="52">
        <f t="shared" si="2"/>
        <v>0</v>
      </c>
      <c r="N8" s="52">
        <f t="shared" si="2"/>
        <v>4423422.2956600003</v>
      </c>
      <c r="O8" s="52">
        <f t="shared" si="2"/>
        <v>3958779.3463399997</v>
      </c>
      <c r="P8" s="52">
        <f t="shared" si="2"/>
        <v>3600.4923501600001</v>
      </c>
      <c r="Q8" s="52">
        <f t="shared" ref="Q8:Q46" si="3">SUM(H8:P8)</f>
        <v>9382778.8393301591</v>
      </c>
    </row>
    <row r="9" spans="1:17" s="53" customFormat="1" ht="16.5" customHeight="1" x14ac:dyDescent="0.25">
      <c r="A9" s="53" t="s">
        <v>151</v>
      </c>
      <c r="B9" s="54">
        <f t="shared" ref="B9:B46" si="4">+G9+Q9</f>
        <v>639696.54771999991</v>
      </c>
      <c r="C9" s="54">
        <v>7196.7746800000004</v>
      </c>
      <c r="D9" s="54">
        <v>143741.88282999999</v>
      </c>
      <c r="E9" s="54">
        <v>0</v>
      </c>
      <c r="F9" s="54">
        <v>0</v>
      </c>
      <c r="G9" s="54">
        <f t="shared" ref="G9:G46" si="5">SUM(C9:F9)</f>
        <v>150938.65750999999</v>
      </c>
      <c r="H9" s="54">
        <v>0</v>
      </c>
      <c r="I9" s="54">
        <v>0</v>
      </c>
      <c r="J9" s="54">
        <v>0</v>
      </c>
      <c r="K9" s="54">
        <v>1706.2624799999999</v>
      </c>
      <c r="L9" s="54">
        <v>0</v>
      </c>
      <c r="M9" s="54">
        <v>0</v>
      </c>
      <c r="N9" s="54">
        <v>0</v>
      </c>
      <c r="O9" s="54">
        <v>487051.62773000001</v>
      </c>
      <c r="P9" s="54">
        <v>0</v>
      </c>
      <c r="Q9" s="54">
        <f t="shared" si="3"/>
        <v>488757.89020999998</v>
      </c>
    </row>
    <row r="10" spans="1:17" s="56" customFormat="1" ht="16.5" customHeight="1" x14ac:dyDescent="0.25">
      <c r="A10" s="56" t="s">
        <v>152</v>
      </c>
      <c r="B10" s="54">
        <f t="shared" si="4"/>
        <v>5484885.5474001607</v>
      </c>
      <c r="C10" s="54">
        <v>199420.36074999999</v>
      </c>
      <c r="D10" s="54">
        <v>17118.385689999999</v>
      </c>
      <c r="E10" s="54">
        <v>511671.32825999998</v>
      </c>
      <c r="F10" s="54">
        <v>0</v>
      </c>
      <c r="G10" s="54">
        <f t="shared" si="5"/>
        <v>728210.0747</v>
      </c>
      <c r="H10" s="54">
        <v>0</v>
      </c>
      <c r="I10" s="54">
        <v>0</v>
      </c>
      <c r="J10" s="54">
        <v>329652.68469000002</v>
      </c>
      <c r="K10" s="54">
        <v>0</v>
      </c>
      <c r="L10" s="54">
        <v>0</v>
      </c>
      <c r="M10" s="54">
        <v>0</v>
      </c>
      <c r="N10" s="54">
        <v>4423422.2956600003</v>
      </c>
      <c r="O10" s="54">
        <v>0</v>
      </c>
      <c r="P10" s="54">
        <v>3600.4923501600001</v>
      </c>
      <c r="Q10" s="54">
        <f t="shared" si="3"/>
        <v>4756675.4727001609</v>
      </c>
    </row>
    <row r="11" spans="1:17" s="53" customFormat="1" ht="16.5" customHeight="1" x14ac:dyDescent="0.25">
      <c r="A11" s="53" t="s">
        <v>153</v>
      </c>
      <c r="B11" s="54">
        <f t="shared" si="4"/>
        <v>3471727.7186099999</v>
      </c>
      <c r="C11" s="54">
        <v>0</v>
      </c>
      <c r="D11" s="54">
        <v>0</v>
      </c>
      <c r="E11" s="54">
        <v>0</v>
      </c>
      <c r="F11" s="54">
        <v>0</v>
      </c>
      <c r="G11" s="54">
        <f t="shared" si="5"/>
        <v>0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3471727.7186099999</v>
      </c>
      <c r="P11" s="54">
        <v>0</v>
      </c>
      <c r="Q11" s="54">
        <f t="shared" si="3"/>
        <v>3471727.7186099999</v>
      </c>
    </row>
    <row r="12" spans="1:17" s="53" customFormat="1" ht="16.5" customHeight="1" x14ac:dyDescent="0.25">
      <c r="A12" s="53" t="s">
        <v>154</v>
      </c>
      <c r="B12" s="54">
        <f t="shared" si="4"/>
        <v>646814.47600000002</v>
      </c>
      <c r="C12" s="54">
        <v>0</v>
      </c>
      <c r="D12" s="54">
        <v>0</v>
      </c>
      <c r="E12" s="54">
        <v>0</v>
      </c>
      <c r="F12" s="54">
        <v>0</v>
      </c>
      <c r="G12" s="54">
        <f t="shared" si="5"/>
        <v>0</v>
      </c>
      <c r="H12" s="54">
        <v>0</v>
      </c>
      <c r="I12" s="54">
        <v>646814.47600000002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/>
      <c r="Q12" s="54">
        <f t="shared" si="3"/>
        <v>646814.47600000002</v>
      </c>
    </row>
    <row r="13" spans="1:17" s="53" customFormat="1" ht="16.5" customHeight="1" x14ac:dyDescent="0.25">
      <c r="A13" s="53" t="s">
        <v>300</v>
      </c>
      <c r="B13" s="54">
        <f t="shared" si="4"/>
        <v>407291.6116</v>
      </c>
      <c r="C13" s="54">
        <v>19688.32979</v>
      </c>
      <c r="D13" s="54">
        <v>0</v>
      </c>
      <c r="E13" s="54">
        <v>368800</v>
      </c>
      <c r="F13" s="54">
        <v>0</v>
      </c>
      <c r="G13" s="54">
        <f t="shared" si="5"/>
        <v>388488.32978999999</v>
      </c>
      <c r="H13" s="54">
        <v>18803.28181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f t="shared" si="3"/>
        <v>18803.28181</v>
      </c>
    </row>
    <row r="14" spans="1:17" s="10" customFormat="1" ht="16.5" customHeight="1" x14ac:dyDescent="0.25">
      <c r="A14" s="51" t="s">
        <v>155</v>
      </c>
      <c r="B14" s="52">
        <f t="shared" si="4"/>
        <v>6688597.4913508194</v>
      </c>
      <c r="C14" s="52">
        <f>SUM(C15:C16)</f>
        <v>646021.93203000003</v>
      </c>
      <c r="D14" s="52">
        <f t="shared" ref="D14:F14" si="6">SUM(D15:D16)</f>
        <v>51115.330029999997</v>
      </c>
      <c r="E14" s="52">
        <f t="shared" si="6"/>
        <v>4832711.8704608195</v>
      </c>
      <c r="F14" s="52">
        <f t="shared" si="6"/>
        <v>0</v>
      </c>
      <c r="G14" s="52">
        <f t="shared" si="5"/>
        <v>5529849.1325208191</v>
      </c>
      <c r="H14" s="52">
        <f t="shared" ref="H14" si="7">SUM(H15:H16)</f>
        <v>0</v>
      </c>
      <c r="I14" s="52">
        <f t="shared" ref="I14" si="8">SUM(I15:I16)</f>
        <v>0</v>
      </c>
      <c r="J14" s="52">
        <f t="shared" ref="J14" si="9">SUM(J15:J16)</f>
        <v>5000</v>
      </c>
      <c r="K14" s="52">
        <f t="shared" ref="K14" si="10">SUM(K15:K16)</f>
        <v>0</v>
      </c>
      <c r="L14" s="52">
        <f t="shared" ref="L14" si="11">SUM(L15:L16)</f>
        <v>0</v>
      </c>
      <c r="M14" s="52">
        <f t="shared" ref="M14" si="12">SUM(M15:M16)</f>
        <v>0</v>
      </c>
      <c r="N14" s="52">
        <f t="shared" ref="N14" si="13">SUM(N15:N16)</f>
        <v>0</v>
      </c>
      <c r="O14" s="52">
        <f t="shared" ref="O14" si="14">SUM(O15:O16)</f>
        <v>1038254.30157</v>
      </c>
      <c r="P14" s="52">
        <f t="shared" ref="P14" si="15">SUM(P15:P16)</f>
        <v>115494.05726</v>
      </c>
      <c r="Q14" s="52">
        <f t="shared" si="3"/>
        <v>1158748.35883</v>
      </c>
    </row>
    <row r="15" spans="1:17" s="53" customFormat="1" ht="16.5" customHeight="1" x14ac:dyDescent="0.25">
      <c r="A15" s="53" t="s">
        <v>156</v>
      </c>
      <c r="B15" s="54">
        <f t="shared" si="4"/>
        <v>6663433.0887499992</v>
      </c>
      <c r="C15" s="54">
        <v>639988.16712</v>
      </c>
      <c r="D15" s="54">
        <v>47011.147369999999</v>
      </c>
      <c r="E15" s="54">
        <v>4832711.8704599999</v>
      </c>
      <c r="F15" s="54">
        <v>0</v>
      </c>
      <c r="G15" s="54">
        <f t="shared" si="5"/>
        <v>5519711.1849499997</v>
      </c>
      <c r="H15" s="54">
        <v>0</v>
      </c>
      <c r="I15" s="54">
        <v>0</v>
      </c>
      <c r="J15" s="54">
        <v>5000</v>
      </c>
      <c r="K15" s="54">
        <v>0</v>
      </c>
      <c r="L15" s="54">
        <v>0</v>
      </c>
      <c r="M15" s="54">
        <v>0</v>
      </c>
      <c r="N15" s="54">
        <v>0</v>
      </c>
      <c r="O15" s="54">
        <v>1026304.74516</v>
      </c>
      <c r="P15" s="54">
        <v>112417.15863999999</v>
      </c>
      <c r="Q15" s="54">
        <f t="shared" si="3"/>
        <v>1143721.9038</v>
      </c>
    </row>
    <row r="16" spans="1:17" s="53" customFormat="1" ht="16.5" customHeight="1" x14ac:dyDescent="0.25">
      <c r="A16" s="53" t="s">
        <v>157</v>
      </c>
      <c r="B16" s="54">
        <f t="shared" si="4"/>
        <v>25164.402600820002</v>
      </c>
      <c r="C16" s="54">
        <v>6033.7649099999999</v>
      </c>
      <c r="D16" s="54">
        <v>4104.1826600000004</v>
      </c>
      <c r="E16" s="54">
        <v>8.1999999999999998E-7</v>
      </c>
      <c r="F16" s="54">
        <v>0</v>
      </c>
      <c r="G16" s="54">
        <f t="shared" si="5"/>
        <v>10137.947570820001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54">
        <v>11949.556409999999</v>
      </c>
      <c r="P16" s="54">
        <v>3076.8986199999999</v>
      </c>
      <c r="Q16" s="54">
        <f t="shared" si="3"/>
        <v>15026.455029999999</v>
      </c>
    </row>
    <row r="17" spans="1:20" s="10" customFormat="1" ht="16.5" customHeight="1" x14ac:dyDescent="0.25">
      <c r="A17" s="51" t="s">
        <v>158</v>
      </c>
      <c r="B17" s="52">
        <f t="shared" si="4"/>
        <v>20015743.214249998</v>
      </c>
      <c r="C17" s="52">
        <f>SUM(C18:C31)</f>
        <v>146935.99</v>
      </c>
      <c r="D17" s="52">
        <f t="shared" ref="D17:F17" si="16">SUM(D18:D31)</f>
        <v>752750.90179999999</v>
      </c>
      <c r="E17" s="52">
        <f t="shared" si="16"/>
        <v>2050182.9996</v>
      </c>
      <c r="F17" s="52">
        <f t="shared" si="16"/>
        <v>14161551.411</v>
      </c>
      <c r="G17" s="52">
        <f t="shared" si="5"/>
        <v>17111421.3024</v>
      </c>
      <c r="H17" s="52">
        <f t="shared" ref="H17:P17" si="17">SUM(H18:H31)</f>
        <v>0</v>
      </c>
      <c r="I17" s="52">
        <f t="shared" si="17"/>
        <v>0</v>
      </c>
      <c r="J17" s="52">
        <f t="shared" si="17"/>
        <v>59439.008529999999</v>
      </c>
      <c r="K17" s="52">
        <f t="shared" si="17"/>
        <v>0</v>
      </c>
      <c r="L17" s="52">
        <f t="shared" si="17"/>
        <v>0</v>
      </c>
      <c r="M17" s="52">
        <f t="shared" si="17"/>
        <v>0</v>
      </c>
      <c r="N17" s="52">
        <f t="shared" si="17"/>
        <v>1984797.14797</v>
      </c>
      <c r="O17" s="52">
        <f t="shared" si="17"/>
        <v>838942.31799000001</v>
      </c>
      <c r="P17" s="52">
        <f t="shared" si="17"/>
        <v>21143.43736</v>
      </c>
      <c r="Q17" s="52">
        <f t="shared" si="3"/>
        <v>2904321.9118499998</v>
      </c>
      <c r="R17" s="80"/>
      <c r="S17" s="80"/>
    </row>
    <row r="18" spans="1:20" s="53" customFormat="1" ht="16.5" customHeight="1" x14ac:dyDescent="0.25">
      <c r="A18" s="53" t="s">
        <v>159</v>
      </c>
      <c r="B18" s="131">
        <f t="shared" si="4"/>
        <v>3255160.8178099999</v>
      </c>
      <c r="C18" s="54">
        <v>146935.99</v>
      </c>
      <c r="D18" s="54">
        <v>216245.91636</v>
      </c>
      <c r="E18" s="54">
        <v>-4.0000000000000002E-4</v>
      </c>
      <c r="F18" s="54">
        <v>0</v>
      </c>
      <c r="G18" s="54">
        <f t="shared" si="5"/>
        <v>363181.90596</v>
      </c>
      <c r="H18" s="54">
        <v>0</v>
      </c>
      <c r="I18" s="54">
        <v>0</v>
      </c>
      <c r="J18" s="54">
        <v>59439.008529999999</v>
      </c>
      <c r="K18" s="54">
        <v>0</v>
      </c>
      <c r="L18" s="54">
        <v>0</v>
      </c>
      <c r="M18" s="54">
        <v>0</v>
      </c>
      <c r="N18" s="54">
        <v>1984797.14797</v>
      </c>
      <c r="O18" s="54">
        <v>826599.31799000001</v>
      </c>
      <c r="P18" s="54">
        <v>21143.43736</v>
      </c>
      <c r="Q18" s="54">
        <f t="shared" si="3"/>
        <v>2891978.9118499998</v>
      </c>
      <c r="R18" s="132"/>
      <c r="S18" s="132"/>
    </row>
    <row r="19" spans="1:20" s="31" customFormat="1" ht="16.5" customHeight="1" x14ac:dyDescent="0.25">
      <c r="A19" s="31" t="s">
        <v>160</v>
      </c>
      <c r="B19" s="54">
        <f t="shared" si="4"/>
        <v>62526</v>
      </c>
      <c r="C19" s="54">
        <v>0</v>
      </c>
      <c r="D19" s="54">
        <v>0</v>
      </c>
      <c r="E19" s="54">
        <v>50183</v>
      </c>
      <c r="F19" s="54">
        <v>0</v>
      </c>
      <c r="G19" s="54">
        <f t="shared" si="5"/>
        <v>50183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12343</v>
      </c>
      <c r="P19" s="54">
        <v>0</v>
      </c>
      <c r="Q19" s="8">
        <f t="shared" si="3"/>
        <v>12343</v>
      </c>
      <c r="R19" s="79"/>
    </row>
    <row r="20" spans="1:20" s="31" customFormat="1" ht="16.5" customHeight="1" x14ac:dyDescent="0.25">
      <c r="A20" s="31" t="s">
        <v>161</v>
      </c>
      <c r="B20" s="57">
        <f t="shared" si="4"/>
        <v>411551.41099999996</v>
      </c>
      <c r="C20" s="54">
        <v>0</v>
      </c>
      <c r="D20" s="54">
        <v>0</v>
      </c>
      <c r="E20" s="54">
        <v>0</v>
      </c>
      <c r="F20" s="54">
        <v>411551.41099999996</v>
      </c>
      <c r="G20" s="54">
        <f t="shared" si="5"/>
        <v>411551.41099999996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8">
        <f t="shared" si="3"/>
        <v>0</v>
      </c>
      <c r="R20" s="79"/>
      <c r="S20" s="79"/>
    </row>
    <row r="21" spans="1:20" s="31" customFormat="1" x14ac:dyDescent="0.25">
      <c r="A21" s="31" t="s">
        <v>162</v>
      </c>
      <c r="B21" s="54">
        <f t="shared" si="4"/>
        <v>2000000</v>
      </c>
      <c r="C21" s="54">
        <v>0</v>
      </c>
      <c r="D21" s="54">
        <v>0</v>
      </c>
      <c r="E21" s="54">
        <v>2000000</v>
      </c>
      <c r="F21" s="54">
        <v>0</v>
      </c>
      <c r="G21" s="54">
        <f t="shared" si="5"/>
        <v>2000000</v>
      </c>
      <c r="H21" s="54">
        <v>0</v>
      </c>
      <c r="I21" s="54">
        <v>0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8">
        <f t="shared" si="3"/>
        <v>0</v>
      </c>
    </row>
    <row r="22" spans="1:20" s="31" customFormat="1" x14ac:dyDescent="0.25">
      <c r="A22" s="31" t="s">
        <v>163</v>
      </c>
      <c r="B22" s="54">
        <f t="shared" si="4"/>
        <v>1500000</v>
      </c>
      <c r="C22" s="54">
        <v>0</v>
      </c>
      <c r="D22" s="54">
        <v>0</v>
      </c>
      <c r="E22" s="54">
        <v>0</v>
      </c>
      <c r="F22" s="54">
        <v>1500000</v>
      </c>
      <c r="G22" s="54">
        <f t="shared" si="5"/>
        <v>1500000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8">
        <f t="shared" si="3"/>
        <v>0</v>
      </c>
    </row>
    <row r="23" spans="1:20" s="31" customFormat="1" x14ac:dyDescent="0.25">
      <c r="A23" s="31" t="s">
        <v>164</v>
      </c>
      <c r="B23" s="54">
        <f t="shared" si="4"/>
        <v>2000000</v>
      </c>
      <c r="C23" s="54">
        <v>0</v>
      </c>
      <c r="D23" s="54">
        <v>0</v>
      </c>
      <c r="E23" s="54">
        <v>0</v>
      </c>
      <c r="F23" s="54">
        <v>2000000</v>
      </c>
      <c r="G23" s="54">
        <f t="shared" si="5"/>
        <v>2000000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8">
        <f t="shared" si="3"/>
        <v>0</v>
      </c>
    </row>
    <row r="24" spans="1:20" s="31" customFormat="1" x14ac:dyDescent="0.25">
      <c r="A24" s="31" t="s">
        <v>165</v>
      </c>
      <c r="B24" s="54">
        <f t="shared" si="4"/>
        <v>1750000</v>
      </c>
      <c r="C24" s="54">
        <v>0</v>
      </c>
      <c r="D24" s="54">
        <v>0</v>
      </c>
      <c r="E24" s="54">
        <v>0</v>
      </c>
      <c r="F24" s="54">
        <v>1750000</v>
      </c>
      <c r="G24" s="54">
        <f t="shared" si="5"/>
        <v>1750000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8">
        <f t="shared" si="3"/>
        <v>0</v>
      </c>
    </row>
    <row r="25" spans="1:20" s="31" customFormat="1" x14ac:dyDescent="0.25">
      <c r="A25" s="31" t="s">
        <v>166</v>
      </c>
      <c r="B25" s="54">
        <f t="shared" si="4"/>
        <v>236504.98543999999</v>
      </c>
      <c r="C25" s="54">
        <v>0</v>
      </c>
      <c r="D25" s="54">
        <v>236504.98543999999</v>
      </c>
      <c r="E25" s="54">
        <v>0</v>
      </c>
      <c r="F25" s="54">
        <v>0</v>
      </c>
      <c r="G25" s="54">
        <f t="shared" si="5"/>
        <v>236504.98543999999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8">
        <f t="shared" si="3"/>
        <v>0</v>
      </c>
    </row>
    <row r="26" spans="1:20" s="31" customFormat="1" x14ac:dyDescent="0.25">
      <c r="A26" s="31" t="s">
        <v>167</v>
      </c>
      <c r="B26" s="54">
        <f t="shared" si="4"/>
        <v>1000000</v>
      </c>
      <c r="C26" s="54">
        <v>0</v>
      </c>
      <c r="D26" s="54">
        <v>0</v>
      </c>
      <c r="E26" s="54">
        <v>0</v>
      </c>
      <c r="F26" s="54">
        <v>1000000</v>
      </c>
      <c r="G26" s="54">
        <f t="shared" si="5"/>
        <v>1000000</v>
      </c>
      <c r="H26" s="54">
        <v>0</v>
      </c>
      <c r="I26" s="54"/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8">
        <f t="shared" si="3"/>
        <v>0</v>
      </c>
    </row>
    <row r="27" spans="1:20" s="31" customFormat="1" ht="15" customHeight="1" x14ac:dyDescent="0.25">
      <c r="A27" s="31" t="s">
        <v>168</v>
      </c>
      <c r="B27" s="54">
        <f t="shared" si="4"/>
        <v>1000000</v>
      </c>
      <c r="C27" s="54">
        <v>0</v>
      </c>
      <c r="D27" s="54">
        <v>0</v>
      </c>
      <c r="E27" s="54">
        <v>0</v>
      </c>
      <c r="F27" s="54">
        <v>1000000</v>
      </c>
      <c r="G27" s="54">
        <f t="shared" si="5"/>
        <v>1000000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8">
        <f t="shared" si="3"/>
        <v>0</v>
      </c>
    </row>
    <row r="28" spans="1:20" s="31" customFormat="1" ht="15" customHeight="1" x14ac:dyDescent="0.25">
      <c r="A28" s="31" t="s">
        <v>169</v>
      </c>
      <c r="B28" s="54">
        <f t="shared" si="4"/>
        <v>2500000</v>
      </c>
      <c r="C28" s="54">
        <v>0</v>
      </c>
      <c r="D28" s="54">
        <v>0</v>
      </c>
      <c r="E28" s="54">
        <v>0</v>
      </c>
      <c r="F28" s="54">
        <v>2500000</v>
      </c>
      <c r="G28" s="54">
        <f t="shared" si="5"/>
        <v>2500000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8">
        <f t="shared" si="3"/>
        <v>0</v>
      </c>
    </row>
    <row r="29" spans="1:20" s="31" customFormat="1" x14ac:dyDescent="0.25">
      <c r="A29" s="31" t="s">
        <v>170</v>
      </c>
      <c r="B29" s="54">
        <f t="shared" si="4"/>
        <v>300000</v>
      </c>
      <c r="C29" s="54">
        <v>0</v>
      </c>
      <c r="D29" s="54">
        <v>300000</v>
      </c>
      <c r="E29" s="54">
        <v>0</v>
      </c>
      <c r="F29" s="54">
        <v>0</v>
      </c>
      <c r="G29" s="54">
        <f t="shared" si="5"/>
        <v>300000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8">
        <f t="shared" si="3"/>
        <v>0</v>
      </c>
    </row>
    <row r="30" spans="1:20" s="31" customFormat="1" x14ac:dyDescent="0.25">
      <c r="A30" s="31" t="s">
        <v>171</v>
      </c>
      <c r="B30" s="54">
        <f t="shared" si="4"/>
        <v>3000000</v>
      </c>
      <c r="C30" s="54">
        <v>0</v>
      </c>
      <c r="D30" s="54">
        <v>0</v>
      </c>
      <c r="E30" s="54">
        <v>0</v>
      </c>
      <c r="F30" s="54">
        <v>3000000</v>
      </c>
      <c r="G30" s="54">
        <f t="shared" si="5"/>
        <v>3000000</v>
      </c>
      <c r="H30" s="54">
        <v>0</v>
      </c>
      <c r="I30" s="54">
        <v>0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8">
        <f t="shared" si="3"/>
        <v>0</v>
      </c>
    </row>
    <row r="31" spans="1:20" s="31" customFormat="1" x14ac:dyDescent="0.25">
      <c r="A31" s="31" t="s">
        <v>172</v>
      </c>
      <c r="B31" s="54">
        <f t="shared" si="4"/>
        <v>1000000</v>
      </c>
      <c r="C31" s="54">
        <v>0</v>
      </c>
      <c r="D31" s="54">
        <v>0</v>
      </c>
      <c r="E31" s="54">
        <v>0</v>
      </c>
      <c r="F31" s="54">
        <v>1000000</v>
      </c>
      <c r="G31" s="54">
        <f t="shared" si="5"/>
        <v>1000000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8">
        <f t="shared" si="3"/>
        <v>0</v>
      </c>
      <c r="S31" s="79"/>
      <c r="T31" s="79"/>
    </row>
    <row r="32" spans="1:20" s="10" customFormat="1" ht="16.5" customHeight="1" x14ac:dyDescent="0.25">
      <c r="A32" s="51" t="s">
        <v>173</v>
      </c>
      <c r="B32" s="133">
        <f t="shared" si="4"/>
        <v>105263.15785</v>
      </c>
      <c r="C32" s="133">
        <v>0</v>
      </c>
      <c r="D32" s="133">
        <v>0</v>
      </c>
      <c r="E32" s="133">
        <v>0</v>
      </c>
      <c r="F32" s="133">
        <v>0</v>
      </c>
      <c r="G32" s="133">
        <f t="shared" si="5"/>
        <v>0</v>
      </c>
      <c r="H32" s="133">
        <v>0</v>
      </c>
      <c r="I32" s="133">
        <v>0</v>
      </c>
      <c r="J32" s="133">
        <v>0</v>
      </c>
      <c r="K32" s="133">
        <v>0</v>
      </c>
      <c r="L32" s="133">
        <v>0</v>
      </c>
      <c r="M32" s="133">
        <v>0</v>
      </c>
      <c r="N32" s="133">
        <v>105263.15785</v>
      </c>
      <c r="O32" s="133">
        <v>0</v>
      </c>
      <c r="P32" s="133">
        <v>0</v>
      </c>
      <c r="Q32" s="133">
        <f t="shared" si="3"/>
        <v>105263.15785</v>
      </c>
    </row>
    <row r="33" spans="1:17" s="10" customFormat="1" ht="16.5" customHeight="1" x14ac:dyDescent="0.25">
      <c r="A33" s="51" t="s">
        <v>290</v>
      </c>
      <c r="B33" s="133">
        <f t="shared" si="4"/>
        <v>910892.73549666698</v>
      </c>
      <c r="C33" s="133">
        <f>SUM(C34:C35)</f>
        <v>716726.06883</v>
      </c>
      <c r="D33" s="133">
        <f t="shared" ref="D33:F33" si="18">SUM(D34:D35)</f>
        <v>0</v>
      </c>
      <c r="E33" s="133">
        <f t="shared" si="18"/>
        <v>184166.66666666698</v>
      </c>
      <c r="F33" s="133">
        <f t="shared" si="18"/>
        <v>0</v>
      </c>
      <c r="G33" s="133">
        <f t="shared" si="5"/>
        <v>900892.73549666698</v>
      </c>
      <c r="H33" s="133">
        <f t="shared" ref="H33" si="19">SUM(H34:H35)</f>
        <v>0</v>
      </c>
      <c r="I33" s="133">
        <f t="shared" ref="I33" si="20">SUM(I34:I35)</f>
        <v>0</v>
      </c>
      <c r="J33" s="133">
        <f t="shared" ref="J33" si="21">SUM(J34:J35)</f>
        <v>0</v>
      </c>
      <c r="K33" s="133">
        <f t="shared" ref="K33" si="22">SUM(K34:K35)</f>
        <v>0</v>
      </c>
      <c r="L33" s="133">
        <f t="shared" ref="L33" si="23">SUM(L34:L35)</f>
        <v>0</v>
      </c>
      <c r="M33" s="133">
        <f t="shared" ref="M33" si="24">SUM(M34:M35)</f>
        <v>0</v>
      </c>
      <c r="N33" s="133">
        <f t="shared" ref="N33" si="25">SUM(N34:N35)</f>
        <v>10000</v>
      </c>
      <c r="O33" s="133">
        <f t="shared" ref="O33" si="26">SUM(O34:O35)</f>
        <v>0</v>
      </c>
      <c r="P33" s="133">
        <f t="shared" ref="P33" si="27">SUM(P34:P35)</f>
        <v>0</v>
      </c>
      <c r="Q33" s="133">
        <f t="shared" si="3"/>
        <v>10000</v>
      </c>
    </row>
    <row r="34" spans="1:17" s="31" customFormat="1" ht="30" x14ac:dyDescent="0.25">
      <c r="A34" s="53" t="s">
        <v>291</v>
      </c>
      <c r="B34" s="54">
        <f t="shared" si="4"/>
        <v>716726.06883</v>
      </c>
      <c r="C34" s="134">
        <v>716726.06883</v>
      </c>
      <c r="D34" s="134">
        <v>0</v>
      </c>
      <c r="E34" s="134">
        <v>0</v>
      </c>
      <c r="F34" s="134">
        <v>0</v>
      </c>
      <c r="G34" s="134">
        <f t="shared" si="5"/>
        <v>716726.06883</v>
      </c>
      <c r="H34" s="134">
        <v>0</v>
      </c>
      <c r="I34" s="134">
        <v>0</v>
      </c>
      <c r="J34" s="134">
        <v>0</v>
      </c>
      <c r="K34" s="134">
        <v>0</v>
      </c>
      <c r="L34" s="134">
        <v>0</v>
      </c>
      <c r="M34" s="134">
        <v>0</v>
      </c>
      <c r="N34" s="134">
        <v>0</v>
      </c>
      <c r="O34" s="134">
        <v>0</v>
      </c>
      <c r="P34" s="134">
        <v>0</v>
      </c>
      <c r="Q34" s="134">
        <f t="shared" si="3"/>
        <v>0</v>
      </c>
    </row>
    <row r="35" spans="1:17" s="31" customFormat="1" x14ac:dyDescent="0.25">
      <c r="A35" s="31" t="s">
        <v>292</v>
      </c>
      <c r="B35" s="54">
        <f t="shared" si="4"/>
        <v>194166.66666666698</v>
      </c>
      <c r="C35" s="134">
        <v>0</v>
      </c>
      <c r="D35" s="134">
        <v>0</v>
      </c>
      <c r="E35" s="134">
        <v>184166.66666666698</v>
      </c>
      <c r="F35" s="134">
        <v>0</v>
      </c>
      <c r="G35" s="134">
        <f t="shared" si="5"/>
        <v>184166.66666666698</v>
      </c>
      <c r="H35" s="134">
        <v>0</v>
      </c>
      <c r="I35" s="134">
        <v>0</v>
      </c>
      <c r="J35" s="134">
        <v>0</v>
      </c>
      <c r="K35" s="134">
        <v>0</v>
      </c>
      <c r="L35" s="134">
        <v>0</v>
      </c>
      <c r="M35" s="134">
        <v>0</v>
      </c>
      <c r="N35" s="134">
        <v>10000</v>
      </c>
      <c r="O35" s="134">
        <v>0</v>
      </c>
      <c r="P35" s="134">
        <v>0</v>
      </c>
      <c r="Q35" s="134">
        <f t="shared" si="3"/>
        <v>10000</v>
      </c>
    </row>
    <row r="36" spans="1:17" s="10" customFormat="1" ht="16.5" customHeight="1" x14ac:dyDescent="0.25">
      <c r="A36" s="51" t="s">
        <v>293</v>
      </c>
      <c r="B36" s="133">
        <f t="shared" si="4"/>
        <v>710316.17735820008</v>
      </c>
      <c r="C36" s="133">
        <v>710316.17735820008</v>
      </c>
      <c r="D36" s="133">
        <v>0</v>
      </c>
      <c r="E36" s="133">
        <v>0</v>
      </c>
      <c r="F36" s="133">
        <v>0</v>
      </c>
      <c r="G36" s="133">
        <f t="shared" si="5"/>
        <v>710316.17735820008</v>
      </c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3">
        <v>0</v>
      </c>
      <c r="N36" s="133">
        <v>0</v>
      </c>
      <c r="O36" s="133">
        <v>0</v>
      </c>
      <c r="P36" s="133">
        <v>0</v>
      </c>
      <c r="Q36" s="133">
        <f t="shared" si="3"/>
        <v>0</v>
      </c>
    </row>
    <row r="37" spans="1:17" s="10" customFormat="1" ht="16.5" customHeight="1" x14ac:dyDescent="0.25">
      <c r="A37" s="51" t="s">
        <v>174</v>
      </c>
      <c r="B37" s="133">
        <f>+B38+B42+B44</f>
        <v>16636739.960505694</v>
      </c>
      <c r="C37" s="133">
        <f t="shared" ref="C37:Q37" si="28">+C38+C42+C44</f>
        <v>4251227.1789036915</v>
      </c>
      <c r="D37" s="133">
        <f t="shared" si="28"/>
        <v>4228676.7952399999</v>
      </c>
      <c r="E37" s="133">
        <f t="shared" si="28"/>
        <v>7786899.2930920003</v>
      </c>
      <c r="F37" s="133">
        <f t="shared" si="28"/>
        <v>369884</v>
      </c>
      <c r="G37" s="133">
        <f t="shared" si="28"/>
        <v>16636687.267235693</v>
      </c>
      <c r="H37" s="133">
        <f t="shared" si="28"/>
        <v>0</v>
      </c>
      <c r="I37" s="133">
        <f t="shared" si="28"/>
        <v>0</v>
      </c>
      <c r="J37" s="133">
        <f t="shared" si="28"/>
        <v>0</v>
      </c>
      <c r="K37" s="133">
        <f t="shared" si="28"/>
        <v>0</v>
      </c>
      <c r="L37" s="133">
        <f t="shared" si="28"/>
        <v>52.693269999999899</v>
      </c>
      <c r="M37" s="133">
        <f t="shared" si="28"/>
        <v>0</v>
      </c>
      <c r="N37" s="133">
        <f t="shared" si="28"/>
        <v>0</v>
      </c>
      <c r="O37" s="133">
        <f t="shared" si="28"/>
        <v>0</v>
      </c>
      <c r="P37" s="133">
        <f t="shared" si="28"/>
        <v>0</v>
      </c>
      <c r="Q37" s="133">
        <f t="shared" si="28"/>
        <v>52.693269999999899</v>
      </c>
    </row>
    <row r="38" spans="1:17" s="10" customFormat="1" ht="16.5" customHeight="1" x14ac:dyDescent="0.25">
      <c r="A38" s="51" t="s">
        <v>175</v>
      </c>
      <c r="B38" s="133">
        <f t="shared" si="4"/>
        <v>13009183.141445693</v>
      </c>
      <c r="C38" s="133">
        <f>SUM(C39:C41)</f>
        <v>1258832.7917636922</v>
      </c>
      <c r="D38" s="133">
        <f t="shared" ref="D38:F38" si="29">SUM(D39:D41)</f>
        <v>4228676.7952399999</v>
      </c>
      <c r="E38" s="133">
        <f t="shared" si="29"/>
        <v>7151789.5544420006</v>
      </c>
      <c r="F38" s="133">
        <f t="shared" si="29"/>
        <v>369884</v>
      </c>
      <c r="G38" s="133">
        <f t="shared" si="5"/>
        <v>13009183.141445693</v>
      </c>
      <c r="H38" s="133">
        <f t="shared" ref="H38" si="30">SUM(H39:H41)</f>
        <v>0</v>
      </c>
      <c r="I38" s="133">
        <f t="shared" ref="I38" si="31">SUM(I39:I41)</f>
        <v>0</v>
      </c>
      <c r="J38" s="133">
        <f t="shared" ref="J38" si="32">SUM(J39:J41)</f>
        <v>0</v>
      </c>
      <c r="K38" s="133">
        <f t="shared" ref="K38" si="33">SUM(K39:K41)</f>
        <v>0</v>
      </c>
      <c r="L38" s="133">
        <f t="shared" ref="L38" si="34">SUM(L39:L41)</f>
        <v>0</v>
      </c>
      <c r="M38" s="133">
        <f t="shared" ref="M38" si="35">SUM(M39:M41)</f>
        <v>0</v>
      </c>
      <c r="N38" s="133">
        <f t="shared" ref="N38" si="36">SUM(N39:N41)</f>
        <v>0</v>
      </c>
      <c r="O38" s="133">
        <f t="shared" ref="O38" si="37">SUM(O39:O41)</f>
        <v>0</v>
      </c>
      <c r="P38" s="133">
        <f t="shared" ref="P38" si="38">SUM(P39:P41)</f>
        <v>0</v>
      </c>
      <c r="Q38" s="133">
        <f t="shared" si="3"/>
        <v>0</v>
      </c>
    </row>
    <row r="39" spans="1:17" s="31" customFormat="1" ht="16.5" customHeight="1" x14ac:dyDescent="0.25">
      <c r="A39" s="31" t="s">
        <v>176</v>
      </c>
      <c r="B39" s="8">
        <f t="shared" si="4"/>
        <v>12937823.904552002</v>
      </c>
      <c r="C39" s="132">
        <v>1187473.5548699999</v>
      </c>
      <c r="D39" s="132">
        <v>4228676.7952399999</v>
      </c>
      <c r="E39" s="132">
        <v>7151789.5544420006</v>
      </c>
      <c r="F39" s="132">
        <v>369884</v>
      </c>
      <c r="G39" s="54">
        <f t="shared" si="5"/>
        <v>12937823.904552002</v>
      </c>
      <c r="H39" s="55">
        <v>0</v>
      </c>
      <c r="I39" s="6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8">
        <f t="shared" si="3"/>
        <v>0</v>
      </c>
    </row>
    <row r="40" spans="1:17" s="53" customFormat="1" ht="16.5" customHeight="1" x14ac:dyDescent="0.25">
      <c r="A40" s="53" t="s">
        <v>177</v>
      </c>
      <c r="B40" s="54">
        <f t="shared" si="4"/>
        <v>71359.236893692403</v>
      </c>
      <c r="C40" s="144">
        <v>71359.236893692403</v>
      </c>
      <c r="D40" s="144">
        <v>0</v>
      </c>
      <c r="E40" s="144">
        <v>0</v>
      </c>
      <c r="F40" s="144">
        <v>0</v>
      </c>
      <c r="G40" s="54">
        <f t="shared" si="5"/>
        <v>71359.236893692403</v>
      </c>
      <c r="H40" s="55">
        <v>0</v>
      </c>
      <c r="I40" s="6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4">
        <f t="shared" si="3"/>
        <v>0</v>
      </c>
    </row>
    <row r="41" spans="1:17" s="31" customFormat="1" ht="16.5" customHeight="1" x14ac:dyDescent="0.25">
      <c r="A41" s="31" t="s">
        <v>178</v>
      </c>
      <c r="B41" s="8">
        <f t="shared" si="4"/>
        <v>0</v>
      </c>
      <c r="C41" s="144">
        <v>0</v>
      </c>
      <c r="D41" s="144">
        <v>0</v>
      </c>
      <c r="E41" s="144">
        <v>0</v>
      </c>
      <c r="F41" s="144">
        <v>0</v>
      </c>
      <c r="G41" s="54">
        <f t="shared" si="5"/>
        <v>0</v>
      </c>
      <c r="H41" s="55">
        <v>0</v>
      </c>
      <c r="I41" s="6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  <c r="Q41" s="8">
        <f t="shared" si="3"/>
        <v>0</v>
      </c>
    </row>
    <row r="42" spans="1:17" s="10" customFormat="1" ht="16.5" customHeight="1" x14ac:dyDescent="0.25">
      <c r="A42" s="51" t="s">
        <v>298</v>
      </c>
      <c r="B42" s="133">
        <f t="shared" si="4"/>
        <v>1384783.60084</v>
      </c>
      <c r="C42" s="133">
        <f>SUM(C43)</f>
        <v>1384730.90757</v>
      </c>
      <c r="D42" s="133">
        <f t="shared" ref="D42:F42" si="39">SUM(D43)</f>
        <v>0</v>
      </c>
      <c r="E42" s="133">
        <f t="shared" si="39"/>
        <v>0</v>
      </c>
      <c r="F42" s="133">
        <f t="shared" si="39"/>
        <v>0</v>
      </c>
      <c r="G42" s="133">
        <f t="shared" si="5"/>
        <v>1384730.90757</v>
      </c>
      <c r="H42" s="133">
        <f t="shared" ref="H42" si="40">SUM(H43)</f>
        <v>0</v>
      </c>
      <c r="I42" s="133">
        <f t="shared" ref="I42" si="41">SUM(I43)</f>
        <v>0</v>
      </c>
      <c r="J42" s="133">
        <f t="shared" ref="J42" si="42">SUM(J43)</f>
        <v>0</v>
      </c>
      <c r="K42" s="133">
        <f t="shared" ref="K42" si="43">SUM(K43)</f>
        <v>0</v>
      </c>
      <c r="L42" s="133">
        <f t="shared" ref="L42" si="44">SUM(L43)</f>
        <v>52.693269999999899</v>
      </c>
      <c r="M42" s="133">
        <f t="shared" ref="M42" si="45">SUM(M43)</f>
        <v>0</v>
      </c>
      <c r="N42" s="133">
        <f t="shared" ref="N42" si="46">SUM(N43)</f>
        <v>0</v>
      </c>
      <c r="O42" s="133">
        <f t="shared" ref="O42" si="47">SUM(O43)</f>
        <v>0</v>
      </c>
      <c r="P42" s="133">
        <f t="shared" ref="P42" si="48">SUM(P43)</f>
        <v>0</v>
      </c>
      <c r="Q42" s="133">
        <f t="shared" si="3"/>
        <v>52.693269999999899</v>
      </c>
    </row>
    <row r="43" spans="1:17" s="53" customFormat="1" ht="16.5" customHeight="1" x14ac:dyDescent="0.25">
      <c r="A43" s="53" t="s">
        <v>180</v>
      </c>
      <c r="B43" s="54">
        <f t="shared" si="4"/>
        <v>1384783.60084</v>
      </c>
      <c r="C43" s="55">
        <v>1384730.90757</v>
      </c>
      <c r="D43" s="55">
        <v>0</v>
      </c>
      <c r="E43" s="55">
        <v>0</v>
      </c>
      <c r="F43" s="55">
        <v>0</v>
      </c>
      <c r="G43" s="54">
        <f t="shared" si="5"/>
        <v>1384730.90757</v>
      </c>
      <c r="H43" s="55">
        <v>0</v>
      </c>
      <c r="I43" s="6">
        <v>0</v>
      </c>
      <c r="J43" s="55">
        <v>0</v>
      </c>
      <c r="K43" s="55">
        <v>0</v>
      </c>
      <c r="L43" s="55">
        <v>52.693269999999899</v>
      </c>
      <c r="M43" s="55">
        <v>0</v>
      </c>
      <c r="N43" s="55">
        <v>0</v>
      </c>
      <c r="O43" s="55">
        <v>0</v>
      </c>
      <c r="P43" s="55">
        <v>0</v>
      </c>
      <c r="Q43" s="54">
        <f t="shared" si="3"/>
        <v>52.693269999999899</v>
      </c>
    </row>
    <row r="44" spans="1:17" s="10" customFormat="1" ht="16.5" customHeight="1" x14ac:dyDescent="0.25">
      <c r="A44" s="51" t="s">
        <v>179</v>
      </c>
      <c r="B44" s="133">
        <f t="shared" si="4"/>
        <v>2242773.2182200002</v>
      </c>
      <c r="C44" s="133">
        <f>SUM(C45:C46)</f>
        <v>1607663.47957</v>
      </c>
      <c r="D44" s="133">
        <f t="shared" ref="D44:F44" si="49">SUM(D45:D46)</f>
        <v>0</v>
      </c>
      <c r="E44" s="133">
        <f t="shared" si="49"/>
        <v>635109.73864999996</v>
      </c>
      <c r="F44" s="133">
        <f t="shared" si="49"/>
        <v>0</v>
      </c>
      <c r="G44" s="133">
        <f t="shared" si="5"/>
        <v>2242773.2182200002</v>
      </c>
      <c r="H44" s="133">
        <f t="shared" ref="H44" si="50">SUM(H45:H46)</f>
        <v>0</v>
      </c>
      <c r="I44" s="133">
        <f t="shared" ref="I44" si="51">SUM(I45:I46)</f>
        <v>0</v>
      </c>
      <c r="J44" s="133">
        <f t="shared" ref="J44" si="52">SUM(J45:J46)</f>
        <v>0</v>
      </c>
      <c r="K44" s="133">
        <f t="shared" ref="K44" si="53">SUM(K45:K46)</f>
        <v>0</v>
      </c>
      <c r="L44" s="133">
        <f t="shared" ref="L44" si="54">SUM(L45:L46)</f>
        <v>0</v>
      </c>
      <c r="M44" s="133">
        <f t="shared" ref="M44" si="55">SUM(M45:M46)</f>
        <v>0</v>
      </c>
      <c r="N44" s="133">
        <f t="shared" ref="N44" si="56">SUM(N45:N46)</f>
        <v>0</v>
      </c>
      <c r="O44" s="133">
        <f t="shared" ref="O44" si="57">SUM(O45:O46)</f>
        <v>0</v>
      </c>
      <c r="P44" s="133">
        <f t="shared" ref="P44" si="58">SUM(P45:P46)</f>
        <v>0</v>
      </c>
      <c r="Q44" s="133">
        <f t="shared" si="3"/>
        <v>0</v>
      </c>
    </row>
    <row r="45" spans="1:17" s="53" customFormat="1" ht="53.25" customHeight="1" x14ac:dyDescent="0.25">
      <c r="A45" s="53" t="s">
        <v>299</v>
      </c>
      <c r="B45" s="54">
        <f t="shared" si="4"/>
        <v>1607663.47957</v>
      </c>
      <c r="C45" s="55">
        <v>1607663.47957</v>
      </c>
      <c r="D45" s="55">
        <v>0</v>
      </c>
      <c r="E45" s="55">
        <v>0</v>
      </c>
      <c r="F45" s="55">
        <v>0</v>
      </c>
      <c r="G45" s="54">
        <f>SUM(C45:F45)</f>
        <v>1607663.47957</v>
      </c>
      <c r="H45" s="55">
        <v>0</v>
      </c>
      <c r="I45" s="6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5">
        <v>0</v>
      </c>
      <c r="Q45" s="54">
        <f t="shared" si="3"/>
        <v>0</v>
      </c>
    </row>
    <row r="46" spans="1:17" s="53" customFormat="1" ht="16.5" customHeight="1" x14ac:dyDescent="0.25">
      <c r="A46" s="53" t="s">
        <v>181</v>
      </c>
      <c r="B46" s="54">
        <f t="shared" si="4"/>
        <v>635109.73864999996</v>
      </c>
      <c r="C46" s="55">
        <v>0</v>
      </c>
      <c r="D46" s="55">
        <v>0</v>
      </c>
      <c r="E46" s="55">
        <v>635109.73864999996</v>
      </c>
      <c r="F46" s="55">
        <v>0</v>
      </c>
      <c r="G46" s="54">
        <f t="shared" si="5"/>
        <v>635109.73864999996</v>
      </c>
      <c r="H46" s="55">
        <v>0</v>
      </c>
      <c r="I46" s="6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  <c r="Q46" s="54">
        <f t="shared" si="3"/>
        <v>0</v>
      </c>
    </row>
    <row r="47" spans="1:17" ht="16.5" customHeight="1" x14ac:dyDescent="0.25">
      <c r="A47" s="136" t="s">
        <v>4</v>
      </c>
      <c r="B47" s="136">
        <f>+B7+B37</f>
        <v>55717968.638141535</v>
      </c>
      <c r="C47" s="142">
        <f t="shared" ref="C47:Q47" si="59">+C7+C37</f>
        <v>6697532.8123418912</v>
      </c>
      <c r="D47" s="142">
        <f t="shared" si="59"/>
        <v>5193403.2955900002</v>
      </c>
      <c r="E47" s="142">
        <f t="shared" si="59"/>
        <v>15734432.158079486</v>
      </c>
      <c r="F47" s="142">
        <f t="shared" si="59"/>
        <v>14531435.411</v>
      </c>
      <c r="G47" s="142">
        <f t="shared" si="59"/>
        <v>42156803.677011378</v>
      </c>
      <c r="H47" s="142">
        <f t="shared" si="59"/>
        <v>18803.28181</v>
      </c>
      <c r="I47" s="142">
        <f t="shared" si="59"/>
        <v>646814.47600000002</v>
      </c>
      <c r="J47" s="142">
        <f t="shared" si="59"/>
        <v>394091.69322000002</v>
      </c>
      <c r="K47" s="142">
        <f t="shared" si="59"/>
        <v>1706.2624799999999</v>
      </c>
      <c r="L47" s="142">
        <f t="shared" si="59"/>
        <v>52.693269999999899</v>
      </c>
      <c r="M47" s="142">
        <f t="shared" si="59"/>
        <v>0</v>
      </c>
      <c r="N47" s="142">
        <f t="shared" si="59"/>
        <v>6523482.6014800007</v>
      </c>
      <c r="O47" s="142">
        <f t="shared" si="59"/>
        <v>5835975.9659000002</v>
      </c>
      <c r="P47" s="142">
        <f t="shared" si="59"/>
        <v>140237.98697016001</v>
      </c>
      <c r="Q47" s="142">
        <f t="shared" si="59"/>
        <v>13561164.961130157</v>
      </c>
    </row>
    <row r="48" spans="1:17" ht="16.5" customHeight="1" x14ac:dyDescent="0.25"/>
    <row r="49" spans="1:9" ht="16.5" customHeight="1" x14ac:dyDescent="0.25">
      <c r="B49" s="141"/>
    </row>
    <row r="50" spans="1:9" s="31" customFormat="1" x14ac:dyDescent="0.25">
      <c r="A50" s="138" t="s">
        <v>279</v>
      </c>
    </row>
    <row r="51" spans="1:9" s="32" customFormat="1" x14ac:dyDescent="0.25">
      <c r="A51" s="140" t="s">
        <v>297</v>
      </c>
      <c r="I51" s="31"/>
    </row>
    <row r="52" spans="1:9" s="32" customFormat="1" x14ac:dyDescent="0.25">
      <c r="A52" s="140" t="s">
        <v>100</v>
      </c>
      <c r="I52" s="31"/>
    </row>
    <row r="53" spans="1:9" s="32" customFormat="1" x14ac:dyDescent="0.25">
      <c r="A53" s="34" t="s">
        <v>259</v>
      </c>
      <c r="I53" s="31"/>
    </row>
    <row r="54" spans="1:9" s="4" customFormat="1" x14ac:dyDescent="0.25">
      <c r="A54" s="13"/>
      <c r="I54" s="6"/>
    </row>
    <row r="55" spans="1:9" s="4" customFormat="1" x14ac:dyDescent="0.25">
      <c r="A55" s="5"/>
      <c r="I55" s="6"/>
    </row>
    <row r="56" spans="1:9" s="4" customFormat="1" x14ac:dyDescent="0.25">
      <c r="A56" s="13"/>
      <c r="I56" s="6"/>
    </row>
    <row r="57" spans="1:9" ht="16.5" customHeight="1" x14ac:dyDescent="0.25">
      <c r="E57" s="79"/>
    </row>
    <row r="59" spans="1:9" x14ac:dyDescent="0.25">
      <c r="F59" s="78"/>
    </row>
    <row r="65" spans="17:18" x14ac:dyDescent="0.25">
      <c r="Q65" s="6">
        <v>36747</v>
      </c>
      <c r="R65" s="6">
        <v>36747</v>
      </c>
    </row>
    <row r="75" spans="17:18" x14ac:dyDescent="0.25">
      <c r="Q75" s="6">
        <v>149640</v>
      </c>
      <c r="R75" s="6">
        <v>299274.41099999996</v>
      </c>
    </row>
    <row r="180" spans="9:9" x14ac:dyDescent="0.25">
      <c r="I180" s="6">
        <v>104795</v>
      </c>
    </row>
    <row r="190" spans="9:9" x14ac:dyDescent="0.25">
      <c r="I190" s="6">
        <v>299274.41099999996</v>
      </c>
    </row>
  </sheetData>
  <sheetProtection sheet="1" objects="1" scenarios="1" autoFilter="0" pivotTables="0"/>
  <mergeCells count="7">
    <mergeCell ref="A1:Q1"/>
    <mergeCell ref="A2:Q2"/>
    <mergeCell ref="A3:Q3"/>
    <mergeCell ref="A5:A6"/>
    <mergeCell ref="B5:B6"/>
    <mergeCell ref="C5:G5"/>
    <mergeCell ref="H5:Q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3"/>
  <sheetViews>
    <sheetView zoomScale="85" zoomScaleNormal="85" workbookViewId="0">
      <selection sqref="A1:E21"/>
    </sheetView>
  </sheetViews>
  <sheetFormatPr baseColWidth="10" defaultColWidth="11.42578125" defaultRowHeight="15" x14ac:dyDescent="0.25"/>
  <cols>
    <col min="1" max="1" width="51.42578125" style="16" bestFit="1" customWidth="1"/>
    <col min="2" max="5" width="19.140625" style="16" customWidth="1"/>
    <col min="6" max="7" width="11.42578125" style="16"/>
    <col min="8" max="9" width="14.7109375" style="16" bestFit="1" customWidth="1"/>
    <col min="10" max="16384" width="11.42578125" style="16"/>
  </cols>
  <sheetData>
    <row r="1" spans="1:8" ht="27" customHeight="1" x14ac:dyDescent="0.25">
      <c r="A1" s="154" t="s">
        <v>228</v>
      </c>
      <c r="B1" s="153"/>
      <c r="C1" s="153"/>
      <c r="D1" s="153"/>
      <c r="E1" s="153"/>
    </row>
    <row r="2" spans="1:8" x14ac:dyDescent="0.25">
      <c r="A2" s="153" t="s">
        <v>241</v>
      </c>
      <c r="B2" s="153"/>
      <c r="C2" s="153"/>
      <c r="D2" s="153"/>
      <c r="E2" s="153"/>
    </row>
    <row r="3" spans="1:8" x14ac:dyDescent="0.25">
      <c r="A3" s="153" t="s">
        <v>183</v>
      </c>
      <c r="B3" s="153"/>
      <c r="C3" s="153"/>
      <c r="D3" s="153"/>
      <c r="E3" s="153"/>
    </row>
    <row r="4" spans="1:8" x14ac:dyDescent="0.25">
      <c r="A4" s="85"/>
      <c r="B4" s="85"/>
      <c r="C4" s="85"/>
      <c r="D4" s="85"/>
      <c r="E4" s="85"/>
    </row>
    <row r="5" spans="1:8" ht="45" x14ac:dyDescent="0.25">
      <c r="A5" s="60" t="s">
        <v>188</v>
      </c>
      <c r="B5" s="61" t="s">
        <v>189</v>
      </c>
      <c r="C5" s="61" t="s">
        <v>190</v>
      </c>
      <c r="D5" s="61" t="s">
        <v>191</v>
      </c>
      <c r="E5" s="61" t="s">
        <v>192</v>
      </c>
    </row>
    <row r="6" spans="1:8" x14ac:dyDescent="0.25">
      <c r="A6" s="58" t="s">
        <v>193</v>
      </c>
      <c r="B6" s="59">
        <v>218808.23633000001</v>
      </c>
      <c r="C6" s="59">
        <v>0</v>
      </c>
      <c r="D6" s="59">
        <v>218808.23633000001</v>
      </c>
      <c r="E6" s="59">
        <v>218808.23633000001</v>
      </c>
    </row>
    <row r="7" spans="1:8" x14ac:dyDescent="0.25">
      <c r="A7" s="58" t="s">
        <v>194</v>
      </c>
      <c r="B7" s="59">
        <v>186550.72650999998</v>
      </c>
      <c r="C7" s="59">
        <v>0</v>
      </c>
      <c r="D7" s="59">
        <v>0</v>
      </c>
      <c r="E7" s="59">
        <v>186550.72650999998</v>
      </c>
    </row>
    <row r="8" spans="1:8" x14ac:dyDescent="0.25">
      <c r="A8" s="58" t="s">
        <v>195</v>
      </c>
      <c r="B8" s="59">
        <v>115286.88837</v>
      </c>
      <c r="C8" s="59">
        <v>0</v>
      </c>
      <c r="D8" s="59">
        <v>0</v>
      </c>
      <c r="E8" s="59">
        <v>115286.88837</v>
      </c>
    </row>
    <row r="9" spans="1:8" x14ac:dyDescent="0.25">
      <c r="A9" s="58" t="s">
        <v>50</v>
      </c>
      <c r="B9" s="59">
        <v>36338.855309999999</v>
      </c>
      <c r="C9" s="59">
        <v>0</v>
      </c>
      <c r="D9" s="59">
        <v>0</v>
      </c>
      <c r="E9" s="59">
        <v>36338.855309999999</v>
      </c>
    </row>
    <row r="10" spans="1:8" x14ac:dyDescent="0.25">
      <c r="A10" s="58" t="s">
        <v>184</v>
      </c>
      <c r="B10" s="59">
        <v>230445.06333</v>
      </c>
      <c r="C10" s="59">
        <v>0</v>
      </c>
      <c r="D10" s="59">
        <v>0</v>
      </c>
      <c r="E10" s="59">
        <v>0</v>
      </c>
    </row>
    <row r="11" spans="1:8" x14ac:dyDescent="0.25">
      <c r="A11" s="58" t="s">
        <v>196</v>
      </c>
      <c r="B11" s="59">
        <v>681124.24952999991</v>
      </c>
      <c r="C11" s="59">
        <v>681124.24952999991</v>
      </c>
      <c r="D11" s="59">
        <v>681124.24952999991</v>
      </c>
      <c r="E11" s="59">
        <v>681124.24952999991</v>
      </c>
    </row>
    <row r="12" spans="1:8" x14ac:dyDescent="0.25">
      <c r="A12" s="58" t="s">
        <v>197</v>
      </c>
      <c r="B12" s="59">
        <v>139109.46018999998</v>
      </c>
      <c r="C12" s="59">
        <v>0</v>
      </c>
      <c r="D12" s="59">
        <v>0</v>
      </c>
      <c r="E12" s="59">
        <v>139109.46018999998</v>
      </c>
      <c r="H12" s="59"/>
    </row>
    <row r="13" spans="1:8" ht="29.25" customHeight="1" x14ac:dyDescent="0.25">
      <c r="A13" s="129" t="s">
        <v>286</v>
      </c>
      <c r="B13" s="124">
        <f>SUM(B6:B12)</f>
        <v>1607663.47957</v>
      </c>
      <c r="C13" s="124">
        <f t="shared" ref="C13:E13" si="0">SUM(C6:C12)</f>
        <v>681124.24952999991</v>
      </c>
      <c r="D13" s="124">
        <f t="shared" si="0"/>
        <v>899932.4858599999</v>
      </c>
      <c r="E13" s="124">
        <f t="shared" si="0"/>
        <v>1377218.4162399999</v>
      </c>
    </row>
    <row r="15" spans="1:8" x14ac:dyDescent="0.25">
      <c r="A15" s="138" t="s">
        <v>279</v>
      </c>
    </row>
    <row r="16" spans="1:8" x14ac:dyDescent="0.25">
      <c r="A16" s="34" t="s">
        <v>282</v>
      </c>
    </row>
    <row r="17" spans="1:17" x14ac:dyDescent="0.25">
      <c r="A17" s="116" t="s">
        <v>283</v>
      </c>
    </row>
    <row r="18" spans="1:17" x14ac:dyDescent="0.25">
      <c r="A18" s="116" t="s">
        <v>284</v>
      </c>
    </row>
    <row r="19" spans="1:17" x14ac:dyDescent="0.25">
      <c r="A19" s="116" t="s">
        <v>285</v>
      </c>
    </row>
    <row r="20" spans="1:17" x14ac:dyDescent="0.25">
      <c r="A20" s="116" t="s">
        <v>259</v>
      </c>
    </row>
    <row r="28" spans="1:17" x14ac:dyDescent="0.25">
      <c r="P28" s="16">
        <v>36747</v>
      </c>
      <c r="Q28" s="16">
        <f>+H28+P28</f>
        <v>36747</v>
      </c>
    </row>
    <row r="38" spans="8:17" x14ac:dyDescent="0.25">
      <c r="H38" s="16">
        <v>149634.41099999999</v>
      </c>
      <c r="P38" s="16">
        <v>149640</v>
      </c>
      <c r="Q38" s="16">
        <f>+H38+P38</f>
        <v>299274.41099999996</v>
      </c>
    </row>
    <row r="143" spans="8:8" x14ac:dyDescent="0.25">
      <c r="H143" s="16">
        <v>104795</v>
      </c>
    </row>
    <row r="153" spans="8:8" x14ac:dyDescent="0.25">
      <c r="H153" s="16">
        <v>299274.41099999996</v>
      </c>
    </row>
  </sheetData>
  <sheetProtection sheet="1" objects="1" scenarios="1" formatCells="0" formatColumns="0" formatRows="0" autoFilter="0" pivotTables="0"/>
  <mergeCells count="3">
    <mergeCell ref="A3:E3"/>
    <mergeCell ref="A1:E1"/>
    <mergeCell ref="A2:E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="85" zoomScaleNormal="85" workbookViewId="0">
      <selection sqref="A1:F20"/>
    </sheetView>
  </sheetViews>
  <sheetFormatPr baseColWidth="10" defaultRowHeight="15" x14ac:dyDescent="0.25"/>
  <cols>
    <col min="1" max="1" width="22" style="18" customWidth="1"/>
    <col min="2" max="2" width="14.140625" style="18" customWidth="1"/>
    <col min="3" max="3" width="23.85546875" style="18" customWidth="1"/>
    <col min="4" max="4" width="18.140625" style="18" customWidth="1"/>
    <col min="5" max="5" width="20.7109375" style="18" customWidth="1"/>
    <col min="6" max="6" width="17.42578125" style="18" customWidth="1"/>
    <col min="7" max="256" width="11.42578125" style="18"/>
    <col min="257" max="257" width="24.140625" style="18" customWidth="1"/>
    <col min="258" max="258" width="14.140625" style="18" customWidth="1"/>
    <col min="259" max="259" width="22.7109375" style="18" customWidth="1"/>
    <col min="260" max="261" width="18.140625" style="18" customWidth="1"/>
    <col min="262" max="262" width="20.5703125" style="18" customWidth="1"/>
    <col min="263" max="512" width="11.42578125" style="18"/>
    <col min="513" max="513" width="24.140625" style="18" customWidth="1"/>
    <col min="514" max="514" width="14.140625" style="18" customWidth="1"/>
    <col min="515" max="515" width="22.7109375" style="18" customWidth="1"/>
    <col min="516" max="517" width="18.140625" style="18" customWidth="1"/>
    <col min="518" max="518" width="20.5703125" style="18" customWidth="1"/>
    <col min="519" max="768" width="11.42578125" style="18"/>
    <col min="769" max="769" width="24.140625" style="18" customWidth="1"/>
    <col min="770" max="770" width="14.140625" style="18" customWidth="1"/>
    <col min="771" max="771" width="22.7109375" style="18" customWidth="1"/>
    <col min="772" max="773" width="18.140625" style="18" customWidth="1"/>
    <col min="774" max="774" width="20.5703125" style="18" customWidth="1"/>
    <col min="775" max="1024" width="11.42578125" style="18"/>
    <col min="1025" max="1025" width="24.140625" style="18" customWidth="1"/>
    <col min="1026" max="1026" width="14.140625" style="18" customWidth="1"/>
    <col min="1027" max="1027" width="22.7109375" style="18" customWidth="1"/>
    <col min="1028" max="1029" width="18.140625" style="18" customWidth="1"/>
    <col min="1030" max="1030" width="20.5703125" style="18" customWidth="1"/>
    <col min="1031" max="1280" width="11.42578125" style="18"/>
    <col min="1281" max="1281" width="24.140625" style="18" customWidth="1"/>
    <col min="1282" max="1282" width="14.140625" style="18" customWidth="1"/>
    <col min="1283" max="1283" width="22.7109375" style="18" customWidth="1"/>
    <col min="1284" max="1285" width="18.140625" style="18" customWidth="1"/>
    <col min="1286" max="1286" width="20.5703125" style="18" customWidth="1"/>
    <col min="1287" max="1536" width="11.42578125" style="18"/>
    <col min="1537" max="1537" width="24.140625" style="18" customWidth="1"/>
    <col min="1538" max="1538" width="14.140625" style="18" customWidth="1"/>
    <col min="1539" max="1539" width="22.7109375" style="18" customWidth="1"/>
    <col min="1540" max="1541" width="18.140625" style="18" customWidth="1"/>
    <col min="1542" max="1542" width="20.5703125" style="18" customWidth="1"/>
    <col min="1543" max="1792" width="11.42578125" style="18"/>
    <col min="1793" max="1793" width="24.140625" style="18" customWidth="1"/>
    <col min="1794" max="1794" width="14.140625" style="18" customWidth="1"/>
    <col min="1795" max="1795" width="22.7109375" style="18" customWidth="1"/>
    <col min="1796" max="1797" width="18.140625" style="18" customWidth="1"/>
    <col min="1798" max="1798" width="20.5703125" style="18" customWidth="1"/>
    <col min="1799" max="2048" width="11.42578125" style="18"/>
    <col min="2049" max="2049" width="24.140625" style="18" customWidth="1"/>
    <col min="2050" max="2050" width="14.140625" style="18" customWidth="1"/>
    <col min="2051" max="2051" width="22.7109375" style="18" customWidth="1"/>
    <col min="2052" max="2053" width="18.140625" style="18" customWidth="1"/>
    <col min="2054" max="2054" width="20.5703125" style="18" customWidth="1"/>
    <col min="2055" max="2304" width="11.42578125" style="18"/>
    <col min="2305" max="2305" width="24.140625" style="18" customWidth="1"/>
    <col min="2306" max="2306" width="14.140625" style="18" customWidth="1"/>
    <col min="2307" max="2307" width="22.7109375" style="18" customWidth="1"/>
    <col min="2308" max="2309" width="18.140625" style="18" customWidth="1"/>
    <col min="2310" max="2310" width="20.5703125" style="18" customWidth="1"/>
    <col min="2311" max="2560" width="11.42578125" style="18"/>
    <col min="2561" max="2561" width="24.140625" style="18" customWidth="1"/>
    <col min="2562" max="2562" width="14.140625" style="18" customWidth="1"/>
    <col min="2563" max="2563" width="22.7109375" style="18" customWidth="1"/>
    <col min="2564" max="2565" width="18.140625" style="18" customWidth="1"/>
    <col min="2566" max="2566" width="20.5703125" style="18" customWidth="1"/>
    <col min="2567" max="2816" width="11.42578125" style="18"/>
    <col min="2817" max="2817" width="24.140625" style="18" customWidth="1"/>
    <col min="2818" max="2818" width="14.140625" style="18" customWidth="1"/>
    <col min="2819" max="2819" width="22.7109375" style="18" customWidth="1"/>
    <col min="2820" max="2821" width="18.140625" style="18" customWidth="1"/>
    <col min="2822" max="2822" width="20.5703125" style="18" customWidth="1"/>
    <col min="2823" max="3072" width="11.42578125" style="18"/>
    <col min="3073" max="3073" width="24.140625" style="18" customWidth="1"/>
    <col min="3074" max="3074" width="14.140625" style="18" customWidth="1"/>
    <col min="3075" max="3075" width="22.7109375" style="18" customWidth="1"/>
    <col min="3076" max="3077" width="18.140625" style="18" customWidth="1"/>
    <col min="3078" max="3078" width="20.5703125" style="18" customWidth="1"/>
    <col min="3079" max="3328" width="11.42578125" style="18"/>
    <col min="3329" max="3329" width="24.140625" style="18" customWidth="1"/>
    <col min="3330" max="3330" width="14.140625" style="18" customWidth="1"/>
    <col min="3331" max="3331" width="22.7109375" style="18" customWidth="1"/>
    <col min="3332" max="3333" width="18.140625" style="18" customWidth="1"/>
    <col min="3334" max="3334" width="20.5703125" style="18" customWidth="1"/>
    <col min="3335" max="3584" width="11.42578125" style="18"/>
    <col min="3585" max="3585" width="24.140625" style="18" customWidth="1"/>
    <col min="3586" max="3586" width="14.140625" style="18" customWidth="1"/>
    <col min="3587" max="3587" width="22.7109375" style="18" customWidth="1"/>
    <col min="3588" max="3589" width="18.140625" style="18" customWidth="1"/>
    <col min="3590" max="3590" width="20.5703125" style="18" customWidth="1"/>
    <col min="3591" max="3840" width="11.42578125" style="18"/>
    <col min="3841" max="3841" width="24.140625" style="18" customWidth="1"/>
    <col min="3842" max="3842" width="14.140625" style="18" customWidth="1"/>
    <col min="3843" max="3843" width="22.7109375" style="18" customWidth="1"/>
    <col min="3844" max="3845" width="18.140625" style="18" customWidth="1"/>
    <col min="3846" max="3846" width="20.5703125" style="18" customWidth="1"/>
    <col min="3847" max="4096" width="11.42578125" style="18"/>
    <col min="4097" max="4097" width="24.140625" style="18" customWidth="1"/>
    <col min="4098" max="4098" width="14.140625" style="18" customWidth="1"/>
    <col min="4099" max="4099" width="22.7109375" style="18" customWidth="1"/>
    <col min="4100" max="4101" width="18.140625" style="18" customWidth="1"/>
    <col min="4102" max="4102" width="20.5703125" style="18" customWidth="1"/>
    <col min="4103" max="4352" width="11.42578125" style="18"/>
    <col min="4353" max="4353" width="24.140625" style="18" customWidth="1"/>
    <col min="4354" max="4354" width="14.140625" style="18" customWidth="1"/>
    <col min="4355" max="4355" width="22.7109375" style="18" customWidth="1"/>
    <col min="4356" max="4357" width="18.140625" style="18" customWidth="1"/>
    <col min="4358" max="4358" width="20.5703125" style="18" customWidth="1"/>
    <col min="4359" max="4608" width="11.42578125" style="18"/>
    <col min="4609" max="4609" width="24.140625" style="18" customWidth="1"/>
    <col min="4610" max="4610" width="14.140625" style="18" customWidth="1"/>
    <col min="4611" max="4611" width="22.7109375" style="18" customWidth="1"/>
    <col min="4612" max="4613" width="18.140625" style="18" customWidth="1"/>
    <col min="4614" max="4614" width="20.5703125" style="18" customWidth="1"/>
    <col min="4615" max="4864" width="11.42578125" style="18"/>
    <col min="4865" max="4865" width="24.140625" style="18" customWidth="1"/>
    <col min="4866" max="4866" width="14.140625" style="18" customWidth="1"/>
    <col min="4867" max="4867" width="22.7109375" style="18" customWidth="1"/>
    <col min="4868" max="4869" width="18.140625" style="18" customWidth="1"/>
    <col min="4870" max="4870" width="20.5703125" style="18" customWidth="1"/>
    <col min="4871" max="5120" width="11.42578125" style="18"/>
    <col min="5121" max="5121" width="24.140625" style="18" customWidth="1"/>
    <col min="5122" max="5122" width="14.140625" style="18" customWidth="1"/>
    <col min="5123" max="5123" width="22.7109375" style="18" customWidth="1"/>
    <col min="5124" max="5125" width="18.140625" style="18" customWidth="1"/>
    <col min="5126" max="5126" width="20.5703125" style="18" customWidth="1"/>
    <col min="5127" max="5376" width="11.42578125" style="18"/>
    <col min="5377" max="5377" width="24.140625" style="18" customWidth="1"/>
    <col min="5378" max="5378" width="14.140625" style="18" customWidth="1"/>
    <col min="5379" max="5379" width="22.7109375" style="18" customWidth="1"/>
    <col min="5380" max="5381" width="18.140625" style="18" customWidth="1"/>
    <col min="5382" max="5382" width="20.5703125" style="18" customWidth="1"/>
    <col min="5383" max="5632" width="11.42578125" style="18"/>
    <col min="5633" max="5633" width="24.140625" style="18" customWidth="1"/>
    <col min="5634" max="5634" width="14.140625" style="18" customWidth="1"/>
    <col min="5635" max="5635" width="22.7109375" style="18" customWidth="1"/>
    <col min="5636" max="5637" width="18.140625" style="18" customWidth="1"/>
    <col min="5638" max="5638" width="20.5703125" style="18" customWidth="1"/>
    <col min="5639" max="5888" width="11.42578125" style="18"/>
    <col min="5889" max="5889" width="24.140625" style="18" customWidth="1"/>
    <col min="5890" max="5890" width="14.140625" style="18" customWidth="1"/>
    <col min="5891" max="5891" width="22.7109375" style="18" customWidth="1"/>
    <col min="5892" max="5893" width="18.140625" style="18" customWidth="1"/>
    <col min="5894" max="5894" width="20.5703125" style="18" customWidth="1"/>
    <col min="5895" max="6144" width="11.42578125" style="18"/>
    <col min="6145" max="6145" width="24.140625" style="18" customWidth="1"/>
    <col min="6146" max="6146" width="14.140625" style="18" customWidth="1"/>
    <col min="6147" max="6147" width="22.7109375" style="18" customWidth="1"/>
    <col min="6148" max="6149" width="18.140625" style="18" customWidth="1"/>
    <col min="6150" max="6150" width="20.5703125" style="18" customWidth="1"/>
    <col min="6151" max="6400" width="11.42578125" style="18"/>
    <col min="6401" max="6401" width="24.140625" style="18" customWidth="1"/>
    <col min="6402" max="6402" width="14.140625" style="18" customWidth="1"/>
    <col min="6403" max="6403" width="22.7109375" style="18" customWidth="1"/>
    <col min="6404" max="6405" width="18.140625" style="18" customWidth="1"/>
    <col min="6406" max="6406" width="20.5703125" style="18" customWidth="1"/>
    <col min="6407" max="6656" width="11.42578125" style="18"/>
    <col min="6657" max="6657" width="24.140625" style="18" customWidth="1"/>
    <col min="6658" max="6658" width="14.140625" style="18" customWidth="1"/>
    <col min="6659" max="6659" width="22.7109375" style="18" customWidth="1"/>
    <col min="6660" max="6661" width="18.140625" style="18" customWidth="1"/>
    <col min="6662" max="6662" width="20.5703125" style="18" customWidth="1"/>
    <col min="6663" max="6912" width="11.42578125" style="18"/>
    <col min="6913" max="6913" width="24.140625" style="18" customWidth="1"/>
    <col min="6914" max="6914" width="14.140625" style="18" customWidth="1"/>
    <col min="6915" max="6915" width="22.7109375" style="18" customWidth="1"/>
    <col min="6916" max="6917" width="18.140625" style="18" customWidth="1"/>
    <col min="6918" max="6918" width="20.5703125" style="18" customWidth="1"/>
    <col min="6919" max="7168" width="11.42578125" style="18"/>
    <col min="7169" max="7169" width="24.140625" style="18" customWidth="1"/>
    <col min="7170" max="7170" width="14.140625" style="18" customWidth="1"/>
    <col min="7171" max="7171" width="22.7109375" style="18" customWidth="1"/>
    <col min="7172" max="7173" width="18.140625" style="18" customWidth="1"/>
    <col min="7174" max="7174" width="20.5703125" style="18" customWidth="1"/>
    <col min="7175" max="7424" width="11.42578125" style="18"/>
    <col min="7425" max="7425" width="24.140625" style="18" customWidth="1"/>
    <col min="7426" max="7426" width="14.140625" style="18" customWidth="1"/>
    <col min="7427" max="7427" width="22.7109375" style="18" customWidth="1"/>
    <col min="7428" max="7429" width="18.140625" style="18" customWidth="1"/>
    <col min="7430" max="7430" width="20.5703125" style="18" customWidth="1"/>
    <col min="7431" max="7680" width="11.42578125" style="18"/>
    <col min="7681" max="7681" width="24.140625" style="18" customWidth="1"/>
    <col min="7682" max="7682" width="14.140625" style="18" customWidth="1"/>
    <col min="7683" max="7683" width="22.7109375" style="18" customWidth="1"/>
    <col min="7684" max="7685" width="18.140625" style="18" customWidth="1"/>
    <col min="7686" max="7686" width="20.5703125" style="18" customWidth="1"/>
    <col min="7687" max="7936" width="11.42578125" style="18"/>
    <col min="7937" max="7937" width="24.140625" style="18" customWidth="1"/>
    <col min="7938" max="7938" width="14.140625" style="18" customWidth="1"/>
    <col min="7939" max="7939" width="22.7109375" style="18" customWidth="1"/>
    <col min="7940" max="7941" width="18.140625" style="18" customWidth="1"/>
    <col min="7942" max="7942" width="20.5703125" style="18" customWidth="1"/>
    <col min="7943" max="8192" width="11.42578125" style="18"/>
    <col min="8193" max="8193" width="24.140625" style="18" customWidth="1"/>
    <col min="8194" max="8194" width="14.140625" style="18" customWidth="1"/>
    <col min="8195" max="8195" width="22.7109375" style="18" customWidth="1"/>
    <col min="8196" max="8197" width="18.140625" style="18" customWidth="1"/>
    <col min="8198" max="8198" width="20.5703125" style="18" customWidth="1"/>
    <col min="8199" max="8448" width="11.42578125" style="18"/>
    <col min="8449" max="8449" width="24.140625" style="18" customWidth="1"/>
    <col min="8450" max="8450" width="14.140625" style="18" customWidth="1"/>
    <col min="8451" max="8451" width="22.7109375" style="18" customWidth="1"/>
    <col min="8452" max="8453" width="18.140625" style="18" customWidth="1"/>
    <col min="8454" max="8454" width="20.5703125" style="18" customWidth="1"/>
    <col min="8455" max="8704" width="11.42578125" style="18"/>
    <col min="8705" max="8705" width="24.140625" style="18" customWidth="1"/>
    <col min="8706" max="8706" width="14.140625" style="18" customWidth="1"/>
    <col min="8707" max="8707" width="22.7109375" style="18" customWidth="1"/>
    <col min="8708" max="8709" width="18.140625" style="18" customWidth="1"/>
    <col min="8710" max="8710" width="20.5703125" style="18" customWidth="1"/>
    <col min="8711" max="8960" width="11.42578125" style="18"/>
    <col min="8961" max="8961" width="24.140625" style="18" customWidth="1"/>
    <col min="8962" max="8962" width="14.140625" style="18" customWidth="1"/>
    <col min="8963" max="8963" width="22.7109375" style="18" customWidth="1"/>
    <col min="8964" max="8965" width="18.140625" style="18" customWidth="1"/>
    <col min="8966" max="8966" width="20.5703125" style="18" customWidth="1"/>
    <col min="8967" max="9216" width="11.42578125" style="18"/>
    <col min="9217" max="9217" width="24.140625" style="18" customWidth="1"/>
    <col min="9218" max="9218" width="14.140625" style="18" customWidth="1"/>
    <col min="9219" max="9219" width="22.7109375" style="18" customWidth="1"/>
    <col min="9220" max="9221" width="18.140625" style="18" customWidth="1"/>
    <col min="9222" max="9222" width="20.5703125" style="18" customWidth="1"/>
    <col min="9223" max="9472" width="11.42578125" style="18"/>
    <col min="9473" max="9473" width="24.140625" style="18" customWidth="1"/>
    <col min="9474" max="9474" width="14.140625" style="18" customWidth="1"/>
    <col min="9475" max="9475" width="22.7109375" style="18" customWidth="1"/>
    <col min="9476" max="9477" width="18.140625" style="18" customWidth="1"/>
    <col min="9478" max="9478" width="20.5703125" style="18" customWidth="1"/>
    <col min="9479" max="9728" width="11.42578125" style="18"/>
    <col min="9729" max="9729" width="24.140625" style="18" customWidth="1"/>
    <col min="9730" max="9730" width="14.140625" style="18" customWidth="1"/>
    <col min="9731" max="9731" width="22.7109375" style="18" customWidth="1"/>
    <col min="9732" max="9733" width="18.140625" style="18" customWidth="1"/>
    <col min="9734" max="9734" width="20.5703125" style="18" customWidth="1"/>
    <col min="9735" max="9984" width="11.42578125" style="18"/>
    <col min="9985" max="9985" width="24.140625" style="18" customWidth="1"/>
    <col min="9986" max="9986" width="14.140625" style="18" customWidth="1"/>
    <col min="9987" max="9987" width="22.7109375" style="18" customWidth="1"/>
    <col min="9988" max="9989" width="18.140625" style="18" customWidth="1"/>
    <col min="9990" max="9990" width="20.5703125" style="18" customWidth="1"/>
    <col min="9991" max="10240" width="11.42578125" style="18"/>
    <col min="10241" max="10241" width="24.140625" style="18" customWidth="1"/>
    <col min="10242" max="10242" width="14.140625" style="18" customWidth="1"/>
    <col min="10243" max="10243" width="22.7109375" style="18" customWidth="1"/>
    <col min="10244" max="10245" width="18.140625" style="18" customWidth="1"/>
    <col min="10246" max="10246" width="20.5703125" style="18" customWidth="1"/>
    <col min="10247" max="10496" width="11.42578125" style="18"/>
    <col min="10497" max="10497" width="24.140625" style="18" customWidth="1"/>
    <col min="10498" max="10498" width="14.140625" style="18" customWidth="1"/>
    <col min="10499" max="10499" width="22.7109375" style="18" customWidth="1"/>
    <col min="10500" max="10501" width="18.140625" style="18" customWidth="1"/>
    <col min="10502" max="10502" width="20.5703125" style="18" customWidth="1"/>
    <col min="10503" max="10752" width="11.42578125" style="18"/>
    <col min="10753" max="10753" width="24.140625" style="18" customWidth="1"/>
    <col min="10754" max="10754" width="14.140625" style="18" customWidth="1"/>
    <col min="10755" max="10755" width="22.7109375" style="18" customWidth="1"/>
    <col min="10756" max="10757" width="18.140625" style="18" customWidth="1"/>
    <col min="10758" max="10758" width="20.5703125" style="18" customWidth="1"/>
    <col min="10759" max="11008" width="11.42578125" style="18"/>
    <col min="11009" max="11009" width="24.140625" style="18" customWidth="1"/>
    <col min="11010" max="11010" width="14.140625" style="18" customWidth="1"/>
    <col min="11011" max="11011" width="22.7109375" style="18" customWidth="1"/>
    <col min="11012" max="11013" width="18.140625" style="18" customWidth="1"/>
    <col min="11014" max="11014" width="20.5703125" style="18" customWidth="1"/>
    <col min="11015" max="11264" width="11.42578125" style="18"/>
    <col min="11265" max="11265" width="24.140625" style="18" customWidth="1"/>
    <col min="11266" max="11266" width="14.140625" style="18" customWidth="1"/>
    <col min="11267" max="11267" width="22.7109375" style="18" customWidth="1"/>
    <col min="11268" max="11269" width="18.140625" style="18" customWidth="1"/>
    <col min="11270" max="11270" width="20.5703125" style="18" customWidth="1"/>
    <col min="11271" max="11520" width="11.42578125" style="18"/>
    <col min="11521" max="11521" width="24.140625" style="18" customWidth="1"/>
    <col min="11522" max="11522" width="14.140625" style="18" customWidth="1"/>
    <col min="11523" max="11523" width="22.7109375" style="18" customWidth="1"/>
    <col min="11524" max="11525" width="18.140625" style="18" customWidth="1"/>
    <col min="11526" max="11526" width="20.5703125" style="18" customWidth="1"/>
    <col min="11527" max="11776" width="11.42578125" style="18"/>
    <col min="11777" max="11777" width="24.140625" style="18" customWidth="1"/>
    <col min="11778" max="11778" width="14.140625" style="18" customWidth="1"/>
    <col min="11779" max="11779" width="22.7109375" style="18" customWidth="1"/>
    <col min="11780" max="11781" width="18.140625" style="18" customWidth="1"/>
    <col min="11782" max="11782" width="20.5703125" style="18" customWidth="1"/>
    <col min="11783" max="12032" width="11.42578125" style="18"/>
    <col min="12033" max="12033" width="24.140625" style="18" customWidth="1"/>
    <col min="12034" max="12034" width="14.140625" style="18" customWidth="1"/>
    <col min="12035" max="12035" width="22.7109375" style="18" customWidth="1"/>
    <col min="12036" max="12037" width="18.140625" style="18" customWidth="1"/>
    <col min="12038" max="12038" width="20.5703125" style="18" customWidth="1"/>
    <col min="12039" max="12288" width="11.42578125" style="18"/>
    <col min="12289" max="12289" width="24.140625" style="18" customWidth="1"/>
    <col min="12290" max="12290" width="14.140625" style="18" customWidth="1"/>
    <col min="12291" max="12291" width="22.7109375" style="18" customWidth="1"/>
    <col min="12292" max="12293" width="18.140625" style="18" customWidth="1"/>
    <col min="12294" max="12294" width="20.5703125" style="18" customWidth="1"/>
    <col min="12295" max="12544" width="11.42578125" style="18"/>
    <col min="12545" max="12545" width="24.140625" style="18" customWidth="1"/>
    <col min="12546" max="12546" width="14.140625" style="18" customWidth="1"/>
    <col min="12547" max="12547" width="22.7109375" style="18" customWidth="1"/>
    <col min="12548" max="12549" width="18.140625" style="18" customWidth="1"/>
    <col min="12550" max="12550" width="20.5703125" style="18" customWidth="1"/>
    <col min="12551" max="12800" width="11.42578125" style="18"/>
    <col min="12801" max="12801" width="24.140625" style="18" customWidth="1"/>
    <col min="12802" max="12802" width="14.140625" style="18" customWidth="1"/>
    <col min="12803" max="12803" width="22.7109375" style="18" customWidth="1"/>
    <col min="12804" max="12805" width="18.140625" style="18" customWidth="1"/>
    <col min="12806" max="12806" width="20.5703125" style="18" customWidth="1"/>
    <col min="12807" max="13056" width="11.42578125" style="18"/>
    <col min="13057" max="13057" width="24.140625" style="18" customWidth="1"/>
    <col min="13058" max="13058" width="14.140625" style="18" customWidth="1"/>
    <col min="13059" max="13059" width="22.7109375" style="18" customWidth="1"/>
    <col min="13060" max="13061" width="18.140625" style="18" customWidth="1"/>
    <col min="13062" max="13062" width="20.5703125" style="18" customWidth="1"/>
    <col min="13063" max="13312" width="11.42578125" style="18"/>
    <col min="13313" max="13313" width="24.140625" style="18" customWidth="1"/>
    <col min="13314" max="13314" width="14.140625" style="18" customWidth="1"/>
    <col min="13315" max="13315" width="22.7109375" style="18" customWidth="1"/>
    <col min="13316" max="13317" width="18.140625" style="18" customWidth="1"/>
    <col min="13318" max="13318" width="20.5703125" style="18" customWidth="1"/>
    <col min="13319" max="13568" width="11.42578125" style="18"/>
    <col min="13569" max="13569" width="24.140625" style="18" customWidth="1"/>
    <col min="13570" max="13570" width="14.140625" style="18" customWidth="1"/>
    <col min="13571" max="13571" width="22.7109375" style="18" customWidth="1"/>
    <col min="13572" max="13573" width="18.140625" style="18" customWidth="1"/>
    <col min="13574" max="13574" width="20.5703125" style="18" customWidth="1"/>
    <col min="13575" max="13824" width="11.42578125" style="18"/>
    <col min="13825" max="13825" width="24.140625" style="18" customWidth="1"/>
    <col min="13826" max="13826" width="14.140625" style="18" customWidth="1"/>
    <col min="13827" max="13827" width="22.7109375" style="18" customWidth="1"/>
    <col min="13828" max="13829" width="18.140625" style="18" customWidth="1"/>
    <col min="13830" max="13830" width="20.5703125" style="18" customWidth="1"/>
    <col min="13831" max="14080" width="11.42578125" style="18"/>
    <col min="14081" max="14081" width="24.140625" style="18" customWidth="1"/>
    <col min="14082" max="14082" width="14.140625" style="18" customWidth="1"/>
    <col min="14083" max="14083" width="22.7109375" style="18" customWidth="1"/>
    <col min="14084" max="14085" width="18.140625" style="18" customWidth="1"/>
    <col min="14086" max="14086" width="20.5703125" style="18" customWidth="1"/>
    <col min="14087" max="14336" width="11.42578125" style="18"/>
    <col min="14337" max="14337" width="24.140625" style="18" customWidth="1"/>
    <col min="14338" max="14338" width="14.140625" style="18" customWidth="1"/>
    <col min="14339" max="14339" width="22.7109375" style="18" customWidth="1"/>
    <col min="14340" max="14341" width="18.140625" style="18" customWidth="1"/>
    <col min="14342" max="14342" width="20.5703125" style="18" customWidth="1"/>
    <col min="14343" max="14592" width="11.42578125" style="18"/>
    <col min="14593" max="14593" width="24.140625" style="18" customWidth="1"/>
    <col min="14594" max="14594" width="14.140625" style="18" customWidth="1"/>
    <col min="14595" max="14595" width="22.7109375" style="18" customWidth="1"/>
    <col min="14596" max="14597" width="18.140625" style="18" customWidth="1"/>
    <col min="14598" max="14598" width="20.5703125" style="18" customWidth="1"/>
    <col min="14599" max="14848" width="11.42578125" style="18"/>
    <col min="14849" max="14849" width="24.140625" style="18" customWidth="1"/>
    <col min="14850" max="14850" width="14.140625" style="18" customWidth="1"/>
    <col min="14851" max="14851" width="22.7109375" style="18" customWidth="1"/>
    <col min="14852" max="14853" width="18.140625" style="18" customWidth="1"/>
    <col min="14854" max="14854" width="20.5703125" style="18" customWidth="1"/>
    <col min="14855" max="15104" width="11.42578125" style="18"/>
    <col min="15105" max="15105" width="24.140625" style="18" customWidth="1"/>
    <col min="15106" max="15106" width="14.140625" style="18" customWidth="1"/>
    <col min="15107" max="15107" width="22.7109375" style="18" customWidth="1"/>
    <col min="15108" max="15109" width="18.140625" style="18" customWidth="1"/>
    <col min="15110" max="15110" width="20.5703125" style="18" customWidth="1"/>
    <col min="15111" max="15360" width="11.42578125" style="18"/>
    <col min="15361" max="15361" width="24.140625" style="18" customWidth="1"/>
    <col min="15362" max="15362" width="14.140625" style="18" customWidth="1"/>
    <col min="15363" max="15363" width="22.7109375" style="18" customWidth="1"/>
    <col min="15364" max="15365" width="18.140625" style="18" customWidth="1"/>
    <col min="15366" max="15366" width="20.5703125" style="18" customWidth="1"/>
    <col min="15367" max="15616" width="11.42578125" style="18"/>
    <col min="15617" max="15617" width="24.140625" style="18" customWidth="1"/>
    <col min="15618" max="15618" width="14.140625" style="18" customWidth="1"/>
    <col min="15619" max="15619" width="22.7109375" style="18" customWidth="1"/>
    <col min="15620" max="15621" width="18.140625" style="18" customWidth="1"/>
    <col min="15622" max="15622" width="20.5703125" style="18" customWidth="1"/>
    <col min="15623" max="15872" width="11.42578125" style="18"/>
    <col min="15873" max="15873" width="24.140625" style="18" customWidth="1"/>
    <col min="15874" max="15874" width="14.140625" style="18" customWidth="1"/>
    <col min="15875" max="15875" width="22.7109375" style="18" customWidth="1"/>
    <col min="15876" max="15877" width="18.140625" style="18" customWidth="1"/>
    <col min="15878" max="15878" width="20.5703125" style="18" customWidth="1"/>
    <col min="15879" max="16128" width="11.42578125" style="18"/>
    <col min="16129" max="16129" width="24.140625" style="18" customWidth="1"/>
    <col min="16130" max="16130" width="14.140625" style="18" customWidth="1"/>
    <col min="16131" max="16131" width="22.7109375" style="18" customWidth="1"/>
    <col min="16132" max="16133" width="18.140625" style="18" customWidth="1"/>
    <col min="16134" max="16134" width="20.5703125" style="18" customWidth="1"/>
    <col min="16135" max="16384" width="11.42578125" style="18"/>
  </cols>
  <sheetData>
    <row r="1" spans="1:6" ht="29.25" customHeight="1" x14ac:dyDescent="0.25">
      <c r="A1" s="154" t="s">
        <v>222</v>
      </c>
      <c r="B1" s="154"/>
      <c r="C1" s="154"/>
      <c r="D1" s="154"/>
      <c r="E1" s="154"/>
      <c r="F1" s="154"/>
    </row>
    <row r="2" spans="1:6" x14ac:dyDescent="0.25">
      <c r="A2" s="154" t="s">
        <v>241</v>
      </c>
      <c r="B2" s="154"/>
      <c r="C2" s="154"/>
      <c r="D2" s="154"/>
      <c r="E2" s="154"/>
      <c r="F2" s="154"/>
    </row>
    <row r="3" spans="1:6" x14ac:dyDescent="0.25">
      <c r="A3" s="154" t="s">
        <v>183</v>
      </c>
      <c r="B3" s="154"/>
      <c r="C3" s="154"/>
      <c r="D3" s="154"/>
      <c r="E3" s="154"/>
      <c r="F3" s="154"/>
    </row>
    <row r="4" spans="1:6" x14ac:dyDescent="0.25">
      <c r="A4" s="154"/>
      <c r="B4" s="154"/>
      <c r="C4" s="154"/>
      <c r="D4" s="154"/>
      <c r="E4" s="154"/>
      <c r="F4" s="154"/>
    </row>
    <row r="5" spans="1:6" ht="30" x14ac:dyDescent="0.25">
      <c r="A5" s="71" t="s">
        <v>242</v>
      </c>
      <c r="B5" s="71" t="s">
        <v>243</v>
      </c>
      <c r="C5" s="71" t="s">
        <v>244</v>
      </c>
      <c r="D5" s="71" t="s">
        <v>245</v>
      </c>
      <c r="E5" s="71" t="s">
        <v>246</v>
      </c>
      <c r="F5" s="71" t="s">
        <v>247</v>
      </c>
    </row>
    <row r="6" spans="1:6" x14ac:dyDescent="0.25">
      <c r="A6" s="68" t="s">
        <v>248</v>
      </c>
      <c r="B6" s="97" t="s">
        <v>249</v>
      </c>
      <c r="C6" s="69">
        <v>1000000</v>
      </c>
      <c r="D6" s="69">
        <v>1000000</v>
      </c>
      <c r="E6" s="130">
        <v>1000000</v>
      </c>
      <c r="F6" s="69">
        <v>0</v>
      </c>
    </row>
    <row r="7" spans="1:6" x14ac:dyDescent="0.25">
      <c r="A7" s="68" t="s">
        <v>248</v>
      </c>
      <c r="B7" s="97" t="s">
        <v>249</v>
      </c>
      <c r="C7" s="69">
        <v>1000000</v>
      </c>
      <c r="D7" s="69">
        <v>1000000</v>
      </c>
      <c r="E7" s="130">
        <v>1000000</v>
      </c>
      <c r="F7" s="69">
        <v>0</v>
      </c>
    </row>
    <row r="8" spans="1:6" x14ac:dyDescent="0.25">
      <c r="A8" s="68" t="s">
        <v>248</v>
      </c>
      <c r="B8" s="97" t="s">
        <v>249</v>
      </c>
      <c r="C8" s="69">
        <v>2000000</v>
      </c>
      <c r="D8" s="69">
        <v>2000000</v>
      </c>
      <c r="E8" s="130">
        <v>2000000</v>
      </c>
      <c r="F8" s="69">
        <v>0</v>
      </c>
    </row>
    <row r="9" spans="1:6" x14ac:dyDescent="0.25">
      <c r="A9" s="68" t="s">
        <v>250</v>
      </c>
      <c r="B9" s="97" t="s">
        <v>249</v>
      </c>
      <c r="C9" s="69">
        <v>700000</v>
      </c>
      <c r="D9" s="69">
        <v>700000</v>
      </c>
      <c r="E9" s="130">
        <v>700000</v>
      </c>
      <c r="F9" s="69">
        <v>0</v>
      </c>
    </row>
    <row r="10" spans="1:6" x14ac:dyDescent="0.25">
      <c r="A10" s="68" t="s">
        <v>250</v>
      </c>
      <c r="B10" s="97" t="s">
        <v>249</v>
      </c>
      <c r="C10" s="69">
        <v>2400000</v>
      </c>
      <c r="D10" s="69">
        <v>2400000</v>
      </c>
      <c r="E10" s="130">
        <v>2400000</v>
      </c>
      <c r="F10" s="69">
        <v>0</v>
      </c>
    </row>
    <row r="11" spans="1:6" x14ac:dyDescent="0.25">
      <c r="A11" s="68" t="s">
        <v>251</v>
      </c>
      <c r="B11" s="97" t="s">
        <v>249</v>
      </c>
      <c r="C11" s="69">
        <v>2500000</v>
      </c>
      <c r="D11" s="69">
        <v>2255000</v>
      </c>
      <c r="E11" s="130">
        <v>2194205.5299999998</v>
      </c>
      <c r="F11" s="69">
        <v>0</v>
      </c>
    </row>
    <row r="12" spans="1:6" x14ac:dyDescent="0.25">
      <c r="A12" s="68" t="s">
        <v>251</v>
      </c>
      <c r="B12" s="97" t="s">
        <v>249</v>
      </c>
      <c r="C12" s="69">
        <v>600000</v>
      </c>
      <c r="D12" s="69">
        <v>600000</v>
      </c>
      <c r="E12" s="130">
        <v>396666.67</v>
      </c>
      <c r="F12" s="69">
        <v>184166.66666666698</v>
      </c>
    </row>
    <row r="13" spans="1:6" x14ac:dyDescent="0.25">
      <c r="A13" s="68" t="s">
        <v>252</v>
      </c>
      <c r="B13" s="97" t="s">
        <v>253</v>
      </c>
      <c r="C13" s="69">
        <v>300000</v>
      </c>
      <c r="D13" s="69">
        <v>300000</v>
      </c>
      <c r="E13" s="130">
        <v>280000</v>
      </c>
      <c r="F13" s="69">
        <v>10000</v>
      </c>
    </row>
    <row r="14" spans="1:6" ht="30.75" customHeight="1" x14ac:dyDescent="0.25">
      <c r="A14" s="155" t="s">
        <v>254</v>
      </c>
      <c r="B14" s="155"/>
      <c r="C14" s="73">
        <f>SUM(C6:C13)</f>
        <v>10500000</v>
      </c>
      <c r="D14" s="73">
        <f t="shared" ref="D14:F14" si="0">SUM(D6:D13)</f>
        <v>10255000</v>
      </c>
      <c r="E14" s="73">
        <f t="shared" si="0"/>
        <v>9970872.1999999993</v>
      </c>
      <c r="F14" s="73">
        <f t="shared" si="0"/>
        <v>194166.66666666698</v>
      </c>
    </row>
    <row r="16" spans="1:6" x14ac:dyDescent="0.25">
      <c r="A16" s="138" t="s">
        <v>279</v>
      </c>
    </row>
    <row r="17" spans="1:1" x14ac:dyDescent="0.25">
      <c r="A17" s="116" t="s">
        <v>287</v>
      </c>
    </row>
    <row r="18" spans="1:1" x14ac:dyDescent="0.25">
      <c r="A18" s="116" t="s">
        <v>288</v>
      </c>
    </row>
  </sheetData>
  <sheetProtection sheet="1" objects="1" scenarios="1" formatCells="0" formatColumns="0" formatRows="0" autoFilter="0" pivotTables="0"/>
  <mergeCells count="5">
    <mergeCell ref="A1:F1"/>
    <mergeCell ref="A2:F2"/>
    <mergeCell ref="A3:F3"/>
    <mergeCell ref="A4:F4"/>
    <mergeCell ref="A14:B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4"/>
  <sheetViews>
    <sheetView zoomScale="85" zoomScaleNormal="85" workbookViewId="0">
      <selection sqref="A1:B16"/>
    </sheetView>
  </sheetViews>
  <sheetFormatPr baseColWidth="10" defaultRowHeight="15" x14ac:dyDescent="0.25"/>
  <cols>
    <col min="1" max="1" width="71.85546875" style="16" bestFit="1" customWidth="1"/>
    <col min="2" max="2" width="21.140625" style="18" customWidth="1"/>
    <col min="3" max="3" width="11.42578125" style="16"/>
    <col min="4" max="4" width="14.7109375" style="16" bestFit="1" customWidth="1"/>
    <col min="5" max="6" width="11.42578125" style="16"/>
    <col min="7" max="7" width="48.85546875" style="16" customWidth="1"/>
    <col min="8" max="8" width="11" style="16" bestFit="1" customWidth="1"/>
    <col min="9" max="256" width="11.42578125" style="16"/>
    <col min="257" max="257" width="59.28515625" style="16" customWidth="1"/>
    <col min="258" max="258" width="21.140625" style="16" customWidth="1"/>
    <col min="259" max="262" width="11.42578125" style="16"/>
    <col min="263" max="263" width="48.85546875" style="16" customWidth="1"/>
    <col min="264" max="264" width="11" style="16" bestFit="1" customWidth="1"/>
    <col min="265" max="512" width="11.42578125" style="16"/>
    <col min="513" max="513" width="59.28515625" style="16" customWidth="1"/>
    <col min="514" max="514" width="21.140625" style="16" customWidth="1"/>
    <col min="515" max="518" width="11.42578125" style="16"/>
    <col min="519" max="519" width="48.85546875" style="16" customWidth="1"/>
    <col min="520" max="520" width="11" style="16" bestFit="1" customWidth="1"/>
    <col min="521" max="768" width="11.42578125" style="16"/>
    <col min="769" max="769" width="59.28515625" style="16" customWidth="1"/>
    <col min="770" max="770" width="21.140625" style="16" customWidth="1"/>
    <col min="771" max="774" width="11.42578125" style="16"/>
    <col min="775" max="775" width="48.85546875" style="16" customWidth="1"/>
    <col min="776" max="776" width="11" style="16" bestFit="1" customWidth="1"/>
    <col min="777" max="1024" width="11.42578125" style="16"/>
    <col min="1025" max="1025" width="59.28515625" style="16" customWidth="1"/>
    <col min="1026" max="1026" width="21.140625" style="16" customWidth="1"/>
    <col min="1027" max="1030" width="11.42578125" style="16"/>
    <col min="1031" max="1031" width="48.85546875" style="16" customWidth="1"/>
    <col min="1032" max="1032" width="11" style="16" bestFit="1" customWidth="1"/>
    <col min="1033" max="1280" width="11.42578125" style="16"/>
    <col min="1281" max="1281" width="59.28515625" style="16" customWidth="1"/>
    <col min="1282" max="1282" width="21.140625" style="16" customWidth="1"/>
    <col min="1283" max="1286" width="11.42578125" style="16"/>
    <col min="1287" max="1287" width="48.85546875" style="16" customWidth="1"/>
    <col min="1288" max="1288" width="11" style="16" bestFit="1" customWidth="1"/>
    <col min="1289" max="1536" width="11.42578125" style="16"/>
    <col min="1537" max="1537" width="59.28515625" style="16" customWidth="1"/>
    <col min="1538" max="1538" width="21.140625" style="16" customWidth="1"/>
    <col min="1539" max="1542" width="11.42578125" style="16"/>
    <col min="1543" max="1543" width="48.85546875" style="16" customWidth="1"/>
    <col min="1544" max="1544" width="11" style="16" bestFit="1" customWidth="1"/>
    <col min="1545" max="1792" width="11.42578125" style="16"/>
    <col min="1793" max="1793" width="59.28515625" style="16" customWidth="1"/>
    <col min="1794" max="1794" width="21.140625" style="16" customWidth="1"/>
    <col min="1795" max="1798" width="11.42578125" style="16"/>
    <col min="1799" max="1799" width="48.85546875" style="16" customWidth="1"/>
    <col min="1800" max="1800" width="11" style="16" bestFit="1" customWidth="1"/>
    <col min="1801" max="2048" width="11.42578125" style="16"/>
    <col min="2049" max="2049" width="59.28515625" style="16" customWidth="1"/>
    <col min="2050" max="2050" width="21.140625" style="16" customWidth="1"/>
    <col min="2051" max="2054" width="11.42578125" style="16"/>
    <col min="2055" max="2055" width="48.85546875" style="16" customWidth="1"/>
    <col min="2056" max="2056" width="11" style="16" bestFit="1" customWidth="1"/>
    <col min="2057" max="2304" width="11.42578125" style="16"/>
    <col min="2305" max="2305" width="59.28515625" style="16" customWidth="1"/>
    <col min="2306" max="2306" width="21.140625" style="16" customWidth="1"/>
    <col min="2307" max="2310" width="11.42578125" style="16"/>
    <col min="2311" max="2311" width="48.85546875" style="16" customWidth="1"/>
    <col min="2312" max="2312" width="11" style="16" bestFit="1" customWidth="1"/>
    <col min="2313" max="2560" width="11.42578125" style="16"/>
    <col min="2561" max="2561" width="59.28515625" style="16" customWidth="1"/>
    <col min="2562" max="2562" width="21.140625" style="16" customWidth="1"/>
    <col min="2563" max="2566" width="11.42578125" style="16"/>
    <col min="2567" max="2567" width="48.85546875" style="16" customWidth="1"/>
    <col min="2568" max="2568" width="11" style="16" bestFit="1" customWidth="1"/>
    <col min="2569" max="2816" width="11.42578125" style="16"/>
    <col min="2817" max="2817" width="59.28515625" style="16" customWidth="1"/>
    <col min="2818" max="2818" width="21.140625" style="16" customWidth="1"/>
    <col min="2819" max="2822" width="11.42578125" style="16"/>
    <col min="2823" max="2823" width="48.85546875" style="16" customWidth="1"/>
    <col min="2824" max="2824" width="11" style="16" bestFit="1" customWidth="1"/>
    <col min="2825" max="3072" width="11.42578125" style="16"/>
    <col min="3073" max="3073" width="59.28515625" style="16" customWidth="1"/>
    <col min="3074" max="3074" width="21.140625" style="16" customWidth="1"/>
    <col min="3075" max="3078" width="11.42578125" style="16"/>
    <col min="3079" max="3079" width="48.85546875" style="16" customWidth="1"/>
    <col min="3080" max="3080" width="11" style="16" bestFit="1" customWidth="1"/>
    <col min="3081" max="3328" width="11.42578125" style="16"/>
    <col min="3329" max="3329" width="59.28515625" style="16" customWidth="1"/>
    <col min="3330" max="3330" width="21.140625" style="16" customWidth="1"/>
    <col min="3331" max="3334" width="11.42578125" style="16"/>
    <col min="3335" max="3335" width="48.85546875" style="16" customWidth="1"/>
    <col min="3336" max="3336" width="11" style="16" bestFit="1" customWidth="1"/>
    <col min="3337" max="3584" width="11.42578125" style="16"/>
    <col min="3585" max="3585" width="59.28515625" style="16" customWidth="1"/>
    <col min="3586" max="3586" width="21.140625" style="16" customWidth="1"/>
    <col min="3587" max="3590" width="11.42578125" style="16"/>
    <col min="3591" max="3591" width="48.85546875" style="16" customWidth="1"/>
    <col min="3592" max="3592" width="11" style="16" bestFit="1" customWidth="1"/>
    <col min="3593" max="3840" width="11.42578125" style="16"/>
    <col min="3841" max="3841" width="59.28515625" style="16" customWidth="1"/>
    <col min="3842" max="3842" width="21.140625" style="16" customWidth="1"/>
    <col min="3843" max="3846" width="11.42578125" style="16"/>
    <col min="3847" max="3847" width="48.85546875" style="16" customWidth="1"/>
    <col min="3848" max="3848" width="11" style="16" bestFit="1" customWidth="1"/>
    <col min="3849" max="4096" width="11.42578125" style="16"/>
    <col min="4097" max="4097" width="59.28515625" style="16" customWidth="1"/>
    <col min="4098" max="4098" width="21.140625" style="16" customWidth="1"/>
    <col min="4099" max="4102" width="11.42578125" style="16"/>
    <col min="4103" max="4103" width="48.85546875" style="16" customWidth="1"/>
    <col min="4104" max="4104" width="11" style="16" bestFit="1" customWidth="1"/>
    <col min="4105" max="4352" width="11.42578125" style="16"/>
    <col min="4353" max="4353" width="59.28515625" style="16" customWidth="1"/>
    <col min="4354" max="4354" width="21.140625" style="16" customWidth="1"/>
    <col min="4355" max="4358" width="11.42578125" style="16"/>
    <col min="4359" max="4359" width="48.85546875" style="16" customWidth="1"/>
    <col min="4360" max="4360" width="11" style="16" bestFit="1" customWidth="1"/>
    <col min="4361" max="4608" width="11.42578125" style="16"/>
    <col min="4609" max="4609" width="59.28515625" style="16" customWidth="1"/>
    <col min="4610" max="4610" width="21.140625" style="16" customWidth="1"/>
    <col min="4611" max="4614" width="11.42578125" style="16"/>
    <col min="4615" max="4615" width="48.85546875" style="16" customWidth="1"/>
    <col min="4616" max="4616" width="11" style="16" bestFit="1" customWidth="1"/>
    <col min="4617" max="4864" width="11.42578125" style="16"/>
    <col min="4865" max="4865" width="59.28515625" style="16" customWidth="1"/>
    <col min="4866" max="4866" width="21.140625" style="16" customWidth="1"/>
    <col min="4867" max="4870" width="11.42578125" style="16"/>
    <col min="4871" max="4871" width="48.85546875" style="16" customWidth="1"/>
    <col min="4872" max="4872" width="11" style="16" bestFit="1" customWidth="1"/>
    <col min="4873" max="5120" width="11.42578125" style="16"/>
    <col min="5121" max="5121" width="59.28515625" style="16" customWidth="1"/>
    <col min="5122" max="5122" width="21.140625" style="16" customWidth="1"/>
    <col min="5123" max="5126" width="11.42578125" style="16"/>
    <col min="5127" max="5127" width="48.85546875" style="16" customWidth="1"/>
    <col min="5128" max="5128" width="11" style="16" bestFit="1" customWidth="1"/>
    <col min="5129" max="5376" width="11.42578125" style="16"/>
    <col min="5377" max="5377" width="59.28515625" style="16" customWidth="1"/>
    <col min="5378" max="5378" width="21.140625" style="16" customWidth="1"/>
    <col min="5379" max="5382" width="11.42578125" style="16"/>
    <col min="5383" max="5383" width="48.85546875" style="16" customWidth="1"/>
    <col min="5384" max="5384" width="11" style="16" bestFit="1" customWidth="1"/>
    <col min="5385" max="5632" width="11.42578125" style="16"/>
    <col min="5633" max="5633" width="59.28515625" style="16" customWidth="1"/>
    <col min="5634" max="5634" width="21.140625" style="16" customWidth="1"/>
    <col min="5635" max="5638" width="11.42578125" style="16"/>
    <col min="5639" max="5639" width="48.85546875" style="16" customWidth="1"/>
    <col min="5640" max="5640" width="11" style="16" bestFit="1" customWidth="1"/>
    <col min="5641" max="5888" width="11.42578125" style="16"/>
    <col min="5889" max="5889" width="59.28515625" style="16" customWidth="1"/>
    <col min="5890" max="5890" width="21.140625" style="16" customWidth="1"/>
    <col min="5891" max="5894" width="11.42578125" style="16"/>
    <col min="5895" max="5895" width="48.85546875" style="16" customWidth="1"/>
    <col min="5896" max="5896" width="11" style="16" bestFit="1" customWidth="1"/>
    <col min="5897" max="6144" width="11.42578125" style="16"/>
    <col min="6145" max="6145" width="59.28515625" style="16" customWidth="1"/>
    <col min="6146" max="6146" width="21.140625" style="16" customWidth="1"/>
    <col min="6147" max="6150" width="11.42578125" style="16"/>
    <col min="6151" max="6151" width="48.85546875" style="16" customWidth="1"/>
    <col min="6152" max="6152" width="11" style="16" bestFit="1" customWidth="1"/>
    <col min="6153" max="6400" width="11.42578125" style="16"/>
    <col min="6401" max="6401" width="59.28515625" style="16" customWidth="1"/>
    <col min="6402" max="6402" width="21.140625" style="16" customWidth="1"/>
    <col min="6403" max="6406" width="11.42578125" style="16"/>
    <col min="6407" max="6407" width="48.85546875" style="16" customWidth="1"/>
    <col min="6408" max="6408" width="11" style="16" bestFit="1" customWidth="1"/>
    <col min="6409" max="6656" width="11.42578125" style="16"/>
    <col min="6657" max="6657" width="59.28515625" style="16" customWidth="1"/>
    <col min="6658" max="6658" width="21.140625" style="16" customWidth="1"/>
    <col min="6659" max="6662" width="11.42578125" style="16"/>
    <col min="6663" max="6663" width="48.85546875" style="16" customWidth="1"/>
    <col min="6664" max="6664" width="11" style="16" bestFit="1" customWidth="1"/>
    <col min="6665" max="6912" width="11.42578125" style="16"/>
    <col min="6913" max="6913" width="59.28515625" style="16" customWidth="1"/>
    <col min="6914" max="6914" width="21.140625" style="16" customWidth="1"/>
    <col min="6915" max="6918" width="11.42578125" style="16"/>
    <col min="6919" max="6919" width="48.85546875" style="16" customWidth="1"/>
    <col min="6920" max="6920" width="11" style="16" bestFit="1" customWidth="1"/>
    <col min="6921" max="7168" width="11.42578125" style="16"/>
    <col min="7169" max="7169" width="59.28515625" style="16" customWidth="1"/>
    <col min="7170" max="7170" width="21.140625" style="16" customWidth="1"/>
    <col min="7171" max="7174" width="11.42578125" style="16"/>
    <col min="7175" max="7175" width="48.85546875" style="16" customWidth="1"/>
    <col min="7176" max="7176" width="11" style="16" bestFit="1" customWidth="1"/>
    <col min="7177" max="7424" width="11.42578125" style="16"/>
    <col min="7425" max="7425" width="59.28515625" style="16" customWidth="1"/>
    <col min="7426" max="7426" width="21.140625" style="16" customWidth="1"/>
    <col min="7427" max="7430" width="11.42578125" style="16"/>
    <col min="7431" max="7431" width="48.85546875" style="16" customWidth="1"/>
    <col min="7432" max="7432" width="11" style="16" bestFit="1" customWidth="1"/>
    <col min="7433" max="7680" width="11.42578125" style="16"/>
    <col min="7681" max="7681" width="59.28515625" style="16" customWidth="1"/>
    <col min="7682" max="7682" width="21.140625" style="16" customWidth="1"/>
    <col min="7683" max="7686" width="11.42578125" style="16"/>
    <col min="7687" max="7687" width="48.85546875" style="16" customWidth="1"/>
    <col min="7688" max="7688" width="11" style="16" bestFit="1" customWidth="1"/>
    <col min="7689" max="7936" width="11.42578125" style="16"/>
    <col min="7937" max="7937" width="59.28515625" style="16" customWidth="1"/>
    <col min="7938" max="7938" width="21.140625" style="16" customWidth="1"/>
    <col min="7939" max="7942" width="11.42578125" style="16"/>
    <col min="7943" max="7943" width="48.85546875" style="16" customWidth="1"/>
    <col min="7944" max="7944" width="11" style="16" bestFit="1" customWidth="1"/>
    <col min="7945" max="8192" width="11.42578125" style="16"/>
    <col min="8193" max="8193" width="59.28515625" style="16" customWidth="1"/>
    <col min="8194" max="8194" width="21.140625" style="16" customWidth="1"/>
    <col min="8195" max="8198" width="11.42578125" style="16"/>
    <col min="8199" max="8199" width="48.85546875" style="16" customWidth="1"/>
    <col min="8200" max="8200" width="11" style="16" bestFit="1" customWidth="1"/>
    <col min="8201" max="8448" width="11.42578125" style="16"/>
    <col min="8449" max="8449" width="59.28515625" style="16" customWidth="1"/>
    <col min="8450" max="8450" width="21.140625" style="16" customWidth="1"/>
    <col min="8451" max="8454" width="11.42578125" style="16"/>
    <col min="8455" max="8455" width="48.85546875" style="16" customWidth="1"/>
    <col min="8456" max="8456" width="11" style="16" bestFit="1" customWidth="1"/>
    <col min="8457" max="8704" width="11.42578125" style="16"/>
    <col min="8705" max="8705" width="59.28515625" style="16" customWidth="1"/>
    <col min="8706" max="8706" width="21.140625" style="16" customWidth="1"/>
    <col min="8707" max="8710" width="11.42578125" style="16"/>
    <col min="8711" max="8711" width="48.85546875" style="16" customWidth="1"/>
    <col min="8712" max="8712" width="11" style="16" bestFit="1" customWidth="1"/>
    <col min="8713" max="8960" width="11.42578125" style="16"/>
    <col min="8961" max="8961" width="59.28515625" style="16" customWidth="1"/>
    <col min="8962" max="8962" width="21.140625" style="16" customWidth="1"/>
    <col min="8963" max="8966" width="11.42578125" style="16"/>
    <col min="8967" max="8967" width="48.85546875" style="16" customWidth="1"/>
    <col min="8968" max="8968" width="11" style="16" bestFit="1" customWidth="1"/>
    <col min="8969" max="9216" width="11.42578125" style="16"/>
    <col min="9217" max="9217" width="59.28515625" style="16" customWidth="1"/>
    <col min="9218" max="9218" width="21.140625" style="16" customWidth="1"/>
    <col min="9219" max="9222" width="11.42578125" style="16"/>
    <col min="9223" max="9223" width="48.85546875" style="16" customWidth="1"/>
    <col min="9224" max="9224" width="11" style="16" bestFit="1" customWidth="1"/>
    <col min="9225" max="9472" width="11.42578125" style="16"/>
    <col min="9473" max="9473" width="59.28515625" style="16" customWidth="1"/>
    <col min="9474" max="9474" width="21.140625" style="16" customWidth="1"/>
    <col min="9475" max="9478" width="11.42578125" style="16"/>
    <col min="9479" max="9479" width="48.85546875" style="16" customWidth="1"/>
    <col min="9480" max="9480" width="11" style="16" bestFit="1" customWidth="1"/>
    <col min="9481" max="9728" width="11.42578125" style="16"/>
    <col min="9729" max="9729" width="59.28515625" style="16" customWidth="1"/>
    <col min="9730" max="9730" width="21.140625" style="16" customWidth="1"/>
    <col min="9731" max="9734" width="11.42578125" style="16"/>
    <col min="9735" max="9735" width="48.85546875" style="16" customWidth="1"/>
    <col min="9736" max="9736" width="11" style="16" bestFit="1" customWidth="1"/>
    <col min="9737" max="9984" width="11.42578125" style="16"/>
    <col min="9985" max="9985" width="59.28515625" style="16" customWidth="1"/>
    <col min="9986" max="9986" width="21.140625" style="16" customWidth="1"/>
    <col min="9987" max="9990" width="11.42578125" style="16"/>
    <col min="9991" max="9991" width="48.85546875" style="16" customWidth="1"/>
    <col min="9992" max="9992" width="11" style="16" bestFit="1" customWidth="1"/>
    <col min="9993" max="10240" width="11.42578125" style="16"/>
    <col min="10241" max="10241" width="59.28515625" style="16" customWidth="1"/>
    <col min="10242" max="10242" width="21.140625" style="16" customWidth="1"/>
    <col min="10243" max="10246" width="11.42578125" style="16"/>
    <col min="10247" max="10247" width="48.85546875" style="16" customWidth="1"/>
    <col min="10248" max="10248" width="11" style="16" bestFit="1" customWidth="1"/>
    <col min="10249" max="10496" width="11.42578125" style="16"/>
    <col min="10497" max="10497" width="59.28515625" style="16" customWidth="1"/>
    <col min="10498" max="10498" width="21.140625" style="16" customWidth="1"/>
    <col min="10499" max="10502" width="11.42578125" style="16"/>
    <col min="10503" max="10503" width="48.85546875" style="16" customWidth="1"/>
    <col min="10504" max="10504" width="11" style="16" bestFit="1" customWidth="1"/>
    <col min="10505" max="10752" width="11.42578125" style="16"/>
    <col min="10753" max="10753" width="59.28515625" style="16" customWidth="1"/>
    <col min="10754" max="10754" width="21.140625" style="16" customWidth="1"/>
    <col min="10755" max="10758" width="11.42578125" style="16"/>
    <col min="10759" max="10759" width="48.85546875" style="16" customWidth="1"/>
    <col min="10760" max="10760" width="11" style="16" bestFit="1" customWidth="1"/>
    <col min="10761" max="11008" width="11.42578125" style="16"/>
    <col min="11009" max="11009" width="59.28515625" style="16" customWidth="1"/>
    <col min="11010" max="11010" width="21.140625" style="16" customWidth="1"/>
    <col min="11011" max="11014" width="11.42578125" style="16"/>
    <col min="11015" max="11015" width="48.85546875" style="16" customWidth="1"/>
    <col min="11016" max="11016" width="11" style="16" bestFit="1" customWidth="1"/>
    <col min="11017" max="11264" width="11.42578125" style="16"/>
    <col min="11265" max="11265" width="59.28515625" style="16" customWidth="1"/>
    <col min="11266" max="11266" width="21.140625" style="16" customWidth="1"/>
    <col min="11267" max="11270" width="11.42578125" style="16"/>
    <col min="11271" max="11271" width="48.85546875" style="16" customWidth="1"/>
    <col min="11272" max="11272" width="11" style="16" bestFit="1" customWidth="1"/>
    <col min="11273" max="11520" width="11.42578125" style="16"/>
    <col min="11521" max="11521" width="59.28515625" style="16" customWidth="1"/>
    <col min="11522" max="11522" width="21.140625" style="16" customWidth="1"/>
    <col min="11523" max="11526" width="11.42578125" style="16"/>
    <col min="11527" max="11527" width="48.85546875" style="16" customWidth="1"/>
    <col min="11528" max="11528" width="11" style="16" bestFit="1" customWidth="1"/>
    <col min="11529" max="11776" width="11.42578125" style="16"/>
    <col min="11777" max="11777" width="59.28515625" style="16" customWidth="1"/>
    <col min="11778" max="11778" width="21.140625" style="16" customWidth="1"/>
    <col min="11779" max="11782" width="11.42578125" style="16"/>
    <col min="11783" max="11783" width="48.85546875" style="16" customWidth="1"/>
    <col min="11784" max="11784" width="11" style="16" bestFit="1" customWidth="1"/>
    <col min="11785" max="12032" width="11.42578125" style="16"/>
    <col min="12033" max="12033" width="59.28515625" style="16" customWidth="1"/>
    <col min="12034" max="12034" width="21.140625" style="16" customWidth="1"/>
    <col min="12035" max="12038" width="11.42578125" style="16"/>
    <col min="12039" max="12039" width="48.85546875" style="16" customWidth="1"/>
    <col min="12040" max="12040" width="11" style="16" bestFit="1" customWidth="1"/>
    <col min="12041" max="12288" width="11.42578125" style="16"/>
    <col min="12289" max="12289" width="59.28515625" style="16" customWidth="1"/>
    <col min="12290" max="12290" width="21.140625" style="16" customWidth="1"/>
    <col min="12291" max="12294" width="11.42578125" style="16"/>
    <col min="12295" max="12295" width="48.85546875" style="16" customWidth="1"/>
    <col min="12296" max="12296" width="11" style="16" bestFit="1" customWidth="1"/>
    <col min="12297" max="12544" width="11.42578125" style="16"/>
    <col min="12545" max="12545" width="59.28515625" style="16" customWidth="1"/>
    <col min="12546" max="12546" width="21.140625" style="16" customWidth="1"/>
    <col min="12547" max="12550" width="11.42578125" style="16"/>
    <col min="12551" max="12551" width="48.85546875" style="16" customWidth="1"/>
    <col min="12552" max="12552" width="11" style="16" bestFit="1" customWidth="1"/>
    <col min="12553" max="12800" width="11.42578125" style="16"/>
    <col min="12801" max="12801" width="59.28515625" style="16" customWidth="1"/>
    <col min="12802" max="12802" width="21.140625" style="16" customWidth="1"/>
    <col min="12803" max="12806" width="11.42578125" style="16"/>
    <col min="12807" max="12807" width="48.85546875" style="16" customWidth="1"/>
    <col min="12808" max="12808" width="11" style="16" bestFit="1" customWidth="1"/>
    <col min="12809" max="13056" width="11.42578125" style="16"/>
    <col min="13057" max="13057" width="59.28515625" style="16" customWidth="1"/>
    <col min="13058" max="13058" width="21.140625" style="16" customWidth="1"/>
    <col min="13059" max="13062" width="11.42578125" style="16"/>
    <col min="13063" max="13063" width="48.85546875" style="16" customWidth="1"/>
    <col min="13064" max="13064" width="11" style="16" bestFit="1" customWidth="1"/>
    <col min="13065" max="13312" width="11.42578125" style="16"/>
    <col min="13313" max="13313" width="59.28515625" style="16" customWidth="1"/>
    <col min="13314" max="13314" width="21.140625" style="16" customWidth="1"/>
    <col min="13315" max="13318" width="11.42578125" style="16"/>
    <col min="13319" max="13319" width="48.85546875" style="16" customWidth="1"/>
    <col min="13320" max="13320" width="11" style="16" bestFit="1" customWidth="1"/>
    <col min="13321" max="13568" width="11.42578125" style="16"/>
    <col min="13569" max="13569" width="59.28515625" style="16" customWidth="1"/>
    <col min="13570" max="13570" width="21.140625" style="16" customWidth="1"/>
    <col min="13571" max="13574" width="11.42578125" style="16"/>
    <col min="13575" max="13575" width="48.85546875" style="16" customWidth="1"/>
    <col min="13576" max="13576" width="11" style="16" bestFit="1" customWidth="1"/>
    <col min="13577" max="13824" width="11.42578125" style="16"/>
    <col min="13825" max="13825" width="59.28515625" style="16" customWidth="1"/>
    <col min="13826" max="13826" width="21.140625" style="16" customWidth="1"/>
    <col min="13827" max="13830" width="11.42578125" style="16"/>
    <col min="13831" max="13831" width="48.85546875" style="16" customWidth="1"/>
    <col min="13832" max="13832" width="11" style="16" bestFit="1" customWidth="1"/>
    <col min="13833" max="14080" width="11.42578125" style="16"/>
    <col min="14081" max="14081" width="59.28515625" style="16" customWidth="1"/>
    <col min="14082" max="14082" width="21.140625" style="16" customWidth="1"/>
    <col min="14083" max="14086" width="11.42578125" style="16"/>
    <col min="14087" max="14087" width="48.85546875" style="16" customWidth="1"/>
    <col min="14088" max="14088" width="11" style="16" bestFit="1" customWidth="1"/>
    <col min="14089" max="14336" width="11.42578125" style="16"/>
    <col min="14337" max="14337" width="59.28515625" style="16" customWidth="1"/>
    <col min="14338" max="14338" width="21.140625" style="16" customWidth="1"/>
    <col min="14339" max="14342" width="11.42578125" style="16"/>
    <col min="14343" max="14343" width="48.85546875" style="16" customWidth="1"/>
    <col min="14344" max="14344" width="11" style="16" bestFit="1" customWidth="1"/>
    <col min="14345" max="14592" width="11.42578125" style="16"/>
    <col min="14593" max="14593" width="59.28515625" style="16" customWidth="1"/>
    <col min="14594" max="14594" width="21.140625" style="16" customWidth="1"/>
    <col min="14595" max="14598" width="11.42578125" style="16"/>
    <col min="14599" max="14599" width="48.85546875" style="16" customWidth="1"/>
    <col min="14600" max="14600" width="11" style="16" bestFit="1" customWidth="1"/>
    <col min="14601" max="14848" width="11.42578125" style="16"/>
    <col min="14849" max="14849" width="59.28515625" style="16" customWidth="1"/>
    <col min="14850" max="14850" width="21.140625" style="16" customWidth="1"/>
    <col min="14851" max="14854" width="11.42578125" style="16"/>
    <col min="14855" max="14855" width="48.85546875" style="16" customWidth="1"/>
    <col min="14856" max="14856" width="11" style="16" bestFit="1" customWidth="1"/>
    <col min="14857" max="15104" width="11.42578125" style="16"/>
    <col min="15105" max="15105" width="59.28515625" style="16" customWidth="1"/>
    <col min="15106" max="15106" width="21.140625" style="16" customWidth="1"/>
    <col min="15107" max="15110" width="11.42578125" style="16"/>
    <col min="15111" max="15111" width="48.85546875" style="16" customWidth="1"/>
    <col min="15112" max="15112" width="11" style="16" bestFit="1" customWidth="1"/>
    <col min="15113" max="15360" width="11.42578125" style="16"/>
    <col min="15361" max="15361" width="59.28515625" style="16" customWidth="1"/>
    <col min="15362" max="15362" width="21.140625" style="16" customWidth="1"/>
    <col min="15363" max="15366" width="11.42578125" style="16"/>
    <col min="15367" max="15367" width="48.85546875" style="16" customWidth="1"/>
    <col min="15368" max="15368" width="11" style="16" bestFit="1" customWidth="1"/>
    <col min="15369" max="15616" width="11.42578125" style="16"/>
    <col min="15617" max="15617" width="59.28515625" style="16" customWidth="1"/>
    <col min="15618" max="15618" width="21.140625" style="16" customWidth="1"/>
    <col min="15619" max="15622" width="11.42578125" style="16"/>
    <col min="15623" max="15623" width="48.85546875" style="16" customWidth="1"/>
    <col min="15624" max="15624" width="11" style="16" bestFit="1" customWidth="1"/>
    <col min="15625" max="15872" width="11.42578125" style="16"/>
    <col min="15873" max="15873" width="59.28515625" style="16" customWidth="1"/>
    <col min="15874" max="15874" width="21.140625" style="16" customWidth="1"/>
    <col min="15875" max="15878" width="11.42578125" style="16"/>
    <col min="15879" max="15879" width="48.85546875" style="16" customWidth="1"/>
    <col min="15880" max="15880" width="11" style="16" bestFit="1" customWidth="1"/>
    <col min="15881" max="16128" width="11.42578125" style="16"/>
    <col min="16129" max="16129" width="59.28515625" style="16" customWidth="1"/>
    <col min="16130" max="16130" width="21.140625" style="16" customWidth="1"/>
    <col min="16131" max="16134" width="11.42578125" style="16"/>
    <col min="16135" max="16135" width="48.85546875" style="16" customWidth="1"/>
    <col min="16136" max="16136" width="11" style="16" bestFit="1" customWidth="1"/>
    <col min="16137" max="16384" width="11.42578125" style="16"/>
  </cols>
  <sheetData>
    <row r="1" spans="1:2" ht="28.5" customHeight="1" x14ac:dyDescent="0.25">
      <c r="A1" s="156" t="s">
        <v>230</v>
      </c>
      <c r="B1" s="157"/>
    </row>
    <row r="2" spans="1:2" x14ac:dyDescent="0.25">
      <c r="A2" s="157" t="s">
        <v>227</v>
      </c>
      <c r="B2" s="157"/>
    </row>
    <row r="3" spans="1:2" x14ac:dyDescent="0.25">
      <c r="A3" s="157" t="s">
        <v>231</v>
      </c>
      <c r="B3" s="157"/>
    </row>
    <row r="5" spans="1:2" ht="19.5" customHeight="1" x14ac:dyDescent="0.25">
      <c r="A5" s="30" t="s">
        <v>88</v>
      </c>
      <c r="B5" s="30" t="s">
        <v>187</v>
      </c>
    </row>
    <row r="6" spans="1:2" ht="19.5" customHeight="1" x14ac:dyDescent="0.25">
      <c r="A6" s="66" t="s">
        <v>232</v>
      </c>
      <c r="B6" s="59">
        <v>2289508.83341</v>
      </c>
    </row>
    <row r="7" spans="1:2" ht="19.5" customHeight="1" x14ac:dyDescent="0.25">
      <c r="A7" s="66" t="s">
        <v>235</v>
      </c>
      <c r="B7" s="59">
        <v>735641.75801999995</v>
      </c>
    </row>
    <row r="8" spans="1:2" ht="19.5" customHeight="1" x14ac:dyDescent="0.25">
      <c r="A8" s="66" t="s">
        <v>233</v>
      </c>
      <c r="B8" s="59">
        <v>867934.2058</v>
      </c>
    </row>
    <row r="9" spans="1:2" ht="19.5" customHeight="1" x14ac:dyDescent="0.25">
      <c r="A9" s="66" t="s">
        <v>234</v>
      </c>
      <c r="B9" s="59">
        <v>2247861.8624999998</v>
      </c>
    </row>
    <row r="10" spans="1:2" ht="19.5" customHeight="1" x14ac:dyDescent="0.25">
      <c r="A10" s="145" t="s">
        <v>4</v>
      </c>
      <c r="B10" s="67">
        <f>SUM(B6:B9)</f>
        <v>6140946.6597300004</v>
      </c>
    </row>
    <row r="12" spans="1:2" x14ac:dyDescent="0.25">
      <c r="A12" s="138" t="s">
        <v>279</v>
      </c>
    </row>
    <row r="13" spans="1:2" x14ac:dyDescent="0.25">
      <c r="A13" s="24" t="s">
        <v>289</v>
      </c>
    </row>
    <row r="14" spans="1:2" x14ac:dyDescent="0.25">
      <c r="A14" s="143" t="s">
        <v>259</v>
      </c>
    </row>
    <row r="59" spans="9:18" x14ac:dyDescent="0.25">
      <c r="I59" s="16">
        <v>68048</v>
      </c>
      <c r="Q59" s="16">
        <v>36747</v>
      </c>
      <c r="R59" s="16">
        <f>+I59+Q59</f>
        <v>104795</v>
      </c>
    </row>
    <row r="69" spans="9:18" x14ac:dyDescent="0.25">
      <c r="I69" s="16">
        <v>149634.41099999999</v>
      </c>
      <c r="Q69" s="16">
        <v>149640</v>
      </c>
      <c r="R69" s="16">
        <f>+I69+Q69</f>
        <v>299274.41099999996</v>
      </c>
    </row>
    <row r="174" spans="9:9" x14ac:dyDescent="0.25">
      <c r="I174" s="16">
        <v>104795</v>
      </c>
    </row>
    <row r="184" spans="9:9" x14ac:dyDescent="0.25">
      <c r="I184" s="16">
        <v>299274.41099999996</v>
      </c>
    </row>
  </sheetData>
  <sheetProtection sheet="1" objects="1" scenarios="1" formatCells="0" formatColumns="0" formatRows="0" autoFilter="0" pivotTables="0"/>
  <mergeCells count="3">
    <mergeCell ref="A1:B1"/>
    <mergeCell ref="A2:B2"/>
    <mergeCell ref="A3:B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SALDOS Y MOVIMIENTOS EX 2019</vt:lpstr>
      <vt:lpstr>SALDOS Y MOVIMIENTOS 2019 IN</vt:lpstr>
      <vt:lpstr>SALDOS DEUDA TOTAL MENSUAL 2019</vt:lpstr>
      <vt:lpstr>SALDOS POR PAIS</vt:lpstr>
      <vt:lpstr>CUADRO POR MONEDA</vt:lpstr>
      <vt:lpstr>SALDO POR TASAS DE INTERES</vt:lpstr>
      <vt:lpstr>OBLICACIONES NO PAGADAS</vt:lpstr>
      <vt:lpstr>VENTAS ANTICIPADAS PETRO</vt:lpstr>
      <vt:lpstr>OTRAS OBLIGACIONES</vt:lpstr>
      <vt:lpstr>PASIVOS CONTINGENTES</vt:lpstr>
      <vt:lpstr>'OTRAS OBLIGACIONES'!Área_de_impresión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esumba</dc:creator>
  <cp:lastModifiedBy>Cadena Aldaz, Vanessa Elizabeth</cp:lastModifiedBy>
  <cp:lastPrinted>2019-06-27T17:04:56Z</cp:lastPrinted>
  <dcterms:created xsi:type="dcterms:W3CDTF">2012-03-20T13:11:26Z</dcterms:created>
  <dcterms:modified xsi:type="dcterms:W3CDTF">2019-07-05T21:58:55Z</dcterms:modified>
</cp:coreProperties>
</file>